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2775" windowWidth="24240" windowHeight="8265" tabRatio="746" firstSheet="2" activeTab="2"/>
  </bookViews>
  <sheets>
    <sheet name="_TM_Anexa 5" sheetId="1" state="veryHidden" r:id="rId1"/>
    <sheet name="_TM_Portofoliu FP" sheetId="2" state="veryHidden" r:id="rId2"/>
    <sheet name="Anexa 4_ro" sheetId="3" r:id="rId3"/>
    <sheet name="SE adj impact 2013" sheetId="4" state="hidden" r:id="rId4"/>
    <sheet name="_TM_Depozite" sheetId="5" state="veryHidden" r:id="rId5"/>
  </sheets>
  <definedNames>
    <definedName name="_xlnm.Print_Titles" localSheetId="2">'Anexa 4_ro'!$1:$5</definedName>
  </definedNames>
  <calcPr fullCalcOnLoad="1"/>
</workbook>
</file>

<file path=xl/sharedStrings.xml><?xml version="1.0" encoding="utf-8"?>
<sst xmlns="http://schemas.openxmlformats.org/spreadsheetml/2006/main" count="512" uniqueCount="325">
  <si>
    <t>Primcom S.A.</t>
  </si>
  <si>
    <t>Listed</t>
  </si>
  <si>
    <t>Total</t>
  </si>
  <si>
    <t>* = pentru cazurile în care data achiziţiei menţionată este mai veche decât data înfiinţării Fondului Proprietatea (28 decembrie 2005), data achiziţiei reprezintă data publicării în Monitorul Oficial a Legii nr. 247 / 19 iulie 2005 în baza căreia s-au stabilit participaţiile ce se vor transfera in portofoliul Fondului Proprietatea în momentul înfiinţării acestuia</t>
  </si>
  <si>
    <t>Data achiziţiei *</t>
  </si>
  <si>
    <t>Electrica Furnizare SA</t>
  </si>
  <si>
    <t xml:space="preserve">Administrator Fond: </t>
  </si>
  <si>
    <t>Franklin Templeton Investment Management Limited UK, Suc. Bucuresti</t>
  </si>
  <si>
    <t xml:space="preserve">Cod Administrator: </t>
  </si>
  <si>
    <t>PJM05SSAM/400001</t>
  </si>
  <si>
    <t xml:space="preserve">Fond: </t>
  </si>
  <si>
    <t>Fondul Proprietatea SA</t>
  </si>
  <si>
    <t xml:space="preserve">Cod Fond: </t>
  </si>
  <si>
    <t>PJR09SIIR/400006</t>
  </si>
  <si>
    <t>Aeroportul International Timisoara - Traian Vuia SA</t>
  </si>
  <si>
    <t>Alcom SA</t>
  </si>
  <si>
    <t>Hidroelectrica S.A.</t>
  </si>
  <si>
    <t>Nuclearelectrica S.A.</t>
  </si>
  <si>
    <t>Poşta Română S.A.</t>
  </si>
  <si>
    <t>Romgaz S.A.</t>
  </si>
  <si>
    <t>Salubriserv S.A.</t>
  </si>
  <si>
    <t>Societatea Naţională a Sării S.A.</t>
  </si>
  <si>
    <t>World Trade Hotel S.A.</t>
  </si>
  <si>
    <t>Capitaluri proprii / acţiune</t>
  </si>
  <si>
    <t>Valoarea justă/acţiune (Valoare conform raportului evaluatorului independent)</t>
  </si>
  <si>
    <t xml:space="preserve">Evaluată la zero </t>
  </si>
  <si>
    <t>Evaluată la zero (capital propriu negativ)</t>
  </si>
  <si>
    <t>Insolvenţă</t>
  </si>
  <si>
    <t>Dizolvare</t>
  </si>
  <si>
    <t>Stare firmă</t>
  </si>
  <si>
    <t>Preţ de achiziţie (preţ achiziţie total acţiuni)</t>
  </si>
  <si>
    <t>Faliment</t>
  </si>
  <si>
    <t>Valori mobiliare admise sau tranzacţionate pe o piaţă reglementată din România din care:</t>
  </si>
  <si>
    <t>Emitent</t>
  </si>
  <si>
    <t>Simbol</t>
  </si>
  <si>
    <t>Data ultimei şedinţe în care s-a tranzacţionat</t>
  </si>
  <si>
    <t>Nr. Acţiuni deţinute</t>
  </si>
  <si>
    <t>**** = societate înfiinţată în urma fuziunii prin contopire între S.C. Complexul Energetic Turceni S.A., S.C. Complexul Energetic Craiova S.A., S.C. Complexul Energetic Rovinari S.A., Societatea Naţională a Lignitului Oltenia S.A.</t>
  </si>
  <si>
    <t>……………………………………….…….</t>
  </si>
  <si>
    <t>……………………………………………………</t>
  </si>
  <si>
    <t>Marius Nechifor</t>
  </si>
  <si>
    <t>Reprezentant Compartiment de Control Intern</t>
  </si>
  <si>
    <t>GDF Suez Energy Romania</t>
  </si>
  <si>
    <t>Comsig S.A.</t>
  </si>
  <si>
    <t>Electrica Distribuţie Muntenia Nord S.A.</t>
  </si>
  <si>
    <t>Electrica Distribuţie Transilvania Nord S.A.</t>
  </si>
  <si>
    <t>Societate nelistată, în stare de funcţionare</t>
  </si>
  <si>
    <t>Valoarea justă/actiune: zero</t>
  </si>
  <si>
    <t>Valoare nominală</t>
  </si>
  <si>
    <t>Valoare acţiune</t>
  </si>
  <si>
    <t>COTE</t>
  </si>
  <si>
    <t>COCL</t>
  </si>
  <si>
    <t>PRIB</t>
  </si>
  <si>
    <t>Cetatea S.A.</t>
  </si>
  <si>
    <t>CN Administraţia Porturilor Dunării Fluviale S.A.</t>
  </si>
  <si>
    <t>Ciocarlia SA</t>
  </si>
  <si>
    <t>Conpet SA</t>
  </si>
  <si>
    <t>*** = societate înfiinţată în urma fuziunii prin contopire între S.C. Electrica Furnizare Transilvania Nord S.A., S.C. Electrica Furnizare Transilvania Sud S.A. şi S.C. Electrica Furnizare Muntenia Nord S.A.</t>
  </si>
  <si>
    <t>Unlisted</t>
  </si>
  <si>
    <t>CN Administraţia Canalelor Navigabile S.A.</t>
  </si>
  <si>
    <t>CN Administraţia Porturilor Dunării Maritime S.A.</t>
  </si>
  <si>
    <t>CN Administraţia Porturilor Maritime S.A.</t>
  </si>
  <si>
    <t>CN Aeroporturi Bucureşti S.A. **</t>
  </si>
  <si>
    <t>Complexul Energetic Oltenia SA</t>
  </si>
  <si>
    <t>Complexul Energetic Oltenia S.A.****</t>
  </si>
  <si>
    <t>Erste Group Bank AG</t>
  </si>
  <si>
    <t>$G$89:$J$99</t>
  </si>
  <si>
    <t>Depozite bancare</t>
  </si>
  <si>
    <t>Denumire bancă</t>
  </si>
  <si>
    <t>Data constituirii</t>
  </si>
  <si>
    <t>Scadenţa</t>
  </si>
  <si>
    <t>Valoare iniţială</t>
  </si>
  <si>
    <t>Alro Slatina S.A.</t>
  </si>
  <si>
    <t>Conpet S.A.</t>
  </si>
  <si>
    <t>IOR S.A.</t>
  </si>
  <si>
    <t>Mecon S.A.</t>
  </si>
  <si>
    <t>Oil Terminal S.A.</t>
  </si>
  <si>
    <t>Romaero S.A.</t>
  </si>
  <si>
    <t>OMV Petrom S.A.</t>
  </si>
  <si>
    <t xml:space="preserve">Palace S.A. </t>
  </si>
  <si>
    <t>Evaluată la zero (societate în stare de insolvenţă)</t>
  </si>
  <si>
    <t>Electrica Distributie Muntenia Nord SA</t>
  </si>
  <si>
    <t>Transgaz SA</t>
  </si>
  <si>
    <t>Nr. acţiuni deţinute</t>
  </si>
  <si>
    <t>Pondere în activul total al Fondului Proprietatea</t>
  </si>
  <si>
    <t>Pondere în activul net al Fondului Proprietatea</t>
  </si>
  <si>
    <t>Zirom S.A.</t>
  </si>
  <si>
    <t>Electrica Furnizare S.A.***</t>
  </si>
  <si>
    <t>Bat Service S.A.</t>
  </si>
  <si>
    <t>FECNE S.A.</t>
  </si>
  <si>
    <t>Gerovital Cosmetics S.A.</t>
  </si>
  <si>
    <t>Plafar S.A.</t>
  </si>
  <si>
    <t>Petrotel - Lukoil S.A.</t>
  </si>
  <si>
    <t>Simtex S.A.</t>
  </si>
  <si>
    <t>TOTAL</t>
  </si>
  <si>
    <t>Electrica Distribuţie Transilvania Sud S.A.</t>
  </si>
  <si>
    <t>Electroconstrucţia Elco Cluj S.A.</t>
  </si>
  <si>
    <t>ENEL Distribuţie Banat S.A.</t>
  </si>
  <si>
    <t>ENEL Distribuţie Dobrogea S.A.</t>
  </si>
  <si>
    <t>Enel Distribuţie Muntenia S.A.</t>
  </si>
  <si>
    <t>Enel Energie Muntenia S.A.</t>
  </si>
  <si>
    <t>ENEL Energie S.A.</t>
  </si>
  <si>
    <t>World Trade Center Bucureşti S.A.</t>
  </si>
  <si>
    <t>** = societate înfiinţată în urma fuziunii prin contopire între CN "Aeroportul Internaţional Henri Coandă - Bucureşti" S.A. şi S.N. "Aeroportul Internaţional Bucureşti Băneasa - Aurel Vlaicu" S.A.</t>
  </si>
  <si>
    <t xml:space="preserve">Data de raportare:  </t>
  </si>
  <si>
    <t>Evoluţia activului net şi a valorii unitare a activului net în ultimii 3 ani</t>
  </si>
  <si>
    <t>Activ net</t>
  </si>
  <si>
    <t>VUAN</t>
  </si>
  <si>
    <t>Dobânda zilnică</t>
  </si>
  <si>
    <t>Dobânda cumulată</t>
  </si>
  <si>
    <t>Valoare actualizată</t>
  </si>
  <si>
    <t>Nuclearelectrica SA</t>
  </si>
  <si>
    <t>Oil Terminal SA</t>
  </si>
  <si>
    <t>Diff</t>
  </si>
  <si>
    <t>Legendă:</t>
  </si>
  <si>
    <t>Diferenţe</t>
  </si>
  <si>
    <t>CN Administratia Porturilor Maritime SA</t>
  </si>
  <si>
    <t>CN Administratia Canalelor Navigabile SA</t>
  </si>
  <si>
    <t>CN Administratia Porturilor Dunarii Fluviale SA</t>
  </si>
  <si>
    <t>CN Administratia Porturilor Dunarii Maritime SA</t>
  </si>
  <si>
    <t>CN Aeroporturi Bucuresti SA</t>
  </si>
  <si>
    <t>RON</t>
  </si>
  <si>
    <t>BRD</t>
  </si>
  <si>
    <t>Banca intermediară</t>
  </si>
  <si>
    <t>Preţ achiziţie cumulat cu valoarea dobânzii zilnice aferente perioadei scurse de la data achiziţiei</t>
  </si>
  <si>
    <t>Left</t>
  </si>
  <si>
    <t>Top</t>
  </si>
  <si>
    <t>Right</t>
  </si>
  <si>
    <t>Bottom</t>
  </si>
  <si>
    <t>Ref</t>
  </si>
  <si>
    <t>$A$1:$R$86</t>
  </si>
  <si>
    <t>$A$2:$Z$53</t>
  </si>
  <si>
    <t>$B$89:$E$97</t>
  </si>
  <si>
    <t>$A$2:$C$66</t>
  </si>
  <si>
    <t>SNP</t>
  </si>
  <si>
    <t>Transelectrica SA</t>
  </si>
  <si>
    <t>OMV Petrom SA</t>
  </si>
  <si>
    <t>Romgaz SA</t>
  </si>
  <si>
    <t>Societatea Nationala a Sarii SA</t>
  </si>
  <si>
    <t>Lei</t>
  </si>
  <si>
    <t>TLV</t>
  </si>
  <si>
    <t>BRD-Groupe Societe Generale S.A.</t>
  </si>
  <si>
    <t>Banca Transilvania S.A.</t>
  </si>
  <si>
    <t>Alcom S.A.</t>
  </si>
  <si>
    <t xml:space="preserve">Forsev S.A. </t>
  </si>
  <si>
    <t>Romplumb S.A.</t>
  </si>
  <si>
    <t>Aeroportul Internaţional Mihail Kogălniceanu - Constanţa S.A.</t>
  </si>
  <si>
    <t>Aeroportul Internaţional Timişoara - Traian Vuia S.A.</t>
  </si>
  <si>
    <t>Metoda de evaluare</t>
  </si>
  <si>
    <t>Valoare totală</t>
  </si>
  <si>
    <t>Pondere în capitalul social al emitentului</t>
  </si>
  <si>
    <t>OIL</t>
  </si>
  <si>
    <t>MECP</t>
  </si>
  <si>
    <t>ALCQ</t>
  </si>
  <si>
    <t>IORB</t>
  </si>
  <si>
    <t>FORS</t>
  </si>
  <si>
    <t>ROMR</t>
  </si>
  <si>
    <t>Obligaţiuni sau alte titluri de creanţă tranzacţionabile emise sau garantate de către stat ori de autorităţi ale administraţiei publice centrale</t>
  </si>
  <si>
    <t>Certificate de trezorerie cu discount</t>
  </si>
  <si>
    <t>Seria şi nr emisiunii</t>
  </si>
  <si>
    <t>Nr. titluri</t>
  </si>
  <si>
    <t>Data achiziţiei</t>
  </si>
  <si>
    <t>Data scadenţei</t>
  </si>
  <si>
    <t>Valoare iniţiala</t>
  </si>
  <si>
    <t>Crestere zilnica</t>
  </si>
  <si>
    <t>Dobânda cumulata</t>
  </si>
  <si>
    <t>ALR</t>
  </si>
  <si>
    <t>PACY</t>
  </si>
  <si>
    <t>RORX</t>
  </si>
  <si>
    <t>Valoarea justă/acţiune (Capitaluri proprii ajustate cu valoarea dividendelor declarate/ acţiune)</t>
  </si>
  <si>
    <t>Summary of the impact on NAV value of the exclusion of dividends from portfolio companies shareholders equity</t>
  </si>
  <si>
    <t>Company name</t>
  </si>
  <si>
    <t>Company type</t>
  </si>
  <si>
    <t>NAV impact</t>
  </si>
  <si>
    <t>FP Gross dividend (RON)</t>
  </si>
  <si>
    <t>FP Net dividend (RON)</t>
  </si>
  <si>
    <t>Total gross distributed dividends</t>
  </si>
  <si>
    <t>n/a, at FV</t>
  </si>
  <si>
    <t>NAV value (incl dividends)</t>
  </si>
  <si>
    <t>NAV value (excl. dividends)</t>
  </si>
  <si>
    <t xml:space="preserve">E.ON Energie România S.A. </t>
  </si>
  <si>
    <t>2012 Shareholders equity incl. dividends</t>
  </si>
  <si>
    <t>2012 Shareholders equity excl. dividends</t>
  </si>
  <si>
    <t>statutory FS</t>
  </si>
  <si>
    <t>IFRS FS</t>
  </si>
  <si>
    <t>GDF Suez Energy România S.A.</t>
  </si>
  <si>
    <t>Company type-listed/ unlisted</t>
  </si>
  <si>
    <t>Portfolio companies - shareholders equity adjutment impact</t>
  </si>
  <si>
    <t>n/a, valued at zero per analyst recommendation</t>
  </si>
  <si>
    <t>FP Gross div</t>
  </si>
  <si>
    <t>n/a, valued at Closing Price</t>
  </si>
  <si>
    <t>Dividends from portfolio companies declared in May 2013</t>
  </si>
  <si>
    <t>IOR</t>
  </si>
  <si>
    <t>X</t>
  </si>
  <si>
    <t xml:space="preserve">I. </t>
  </si>
  <si>
    <t>1.1.</t>
  </si>
  <si>
    <t>1.2.</t>
  </si>
  <si>
    <t>1.3.</t>
  </si>
  <si>
    <t>4.1.</t>
  </si>
  <si>
    <t>4.2.</t>
  </si>
  <si>
    <t>4.3.</t>
  </si>
  <si>
    <t>5.1.</t>
  </si>
  <si>
    <t>5.2.</t>
  </si>
  <si>
    <t>5.3.</t>
  </si>
  <si>
    <t>5.4.</t>
  </si>
  <si>
    <t>II.</t>
  </si>
  <si>
    <t>III.</t>
  </si>
  <si>
    <t>Denumire element</t>
  </si>
  <si>
    <t>% din activul net</t>
  </si>
  <si>
    <t>% din activul total</t>
  </si>
  <si>
    <t>Valuta</t>
  </si>
  <si>
    <t>Total active</t>
  </si>
  <si>
    <t xml:space="preserve">valori mobiliare şi instrumente ale pieţei monetare admise sau tranzacţionate pe o piaţă reglementată din România, din care: </t>
  </si>
  <si>
    <t xml:space="preserve">valori mobiliare şi instrumente ale pieţei monetare admise sau tranzacţionate pe o piaţă reglementată dintr-un stat membru, din care: </t>
  </si>
  <si>
    <t>Valori mobiliare nou-emise</t>
  </si>
  <si>
    <t>Alte valori mobiliare şi instrumente ale pieţei monetare menţionate la art. 187 lit. a) din Regulamentul nr. 15/2004, din care:</t>
  </si>
  <si>
    <t>- acţiuni neadmise la tranzacţionare pe o piaţă reglementată</t>
  </si>
  <si>
    <t>Depozite bancare, din care:</t>
  </si>
  <si>
    <t>depozite bancare constituite la instituţii de credit din România</t>
  </si>
  <si>
    <t>depozite bancare constituite la instituţii de credit dintr-un stat membru</t>
  </si>
  <si>
    <t>depozite bancare constituite la instituţii de credit dintr-un stat nemembru</t>
  </si>
  <si>
    <t>Instrumente financiare derivate tranzacţionate pe o piaţă reglementată:</t>
  </si>
  <si>
    <t>instrumente financiare derivate tranzacţionate pe o piaţă reglementată din România, pe categorii;</t>
  </si>
  <si>
    <t>instrumente financiare derivate tranzacţionate pe o piaţă reglementată dintr-un stat membru, pe categorii</t>
  </si>
  <si>
    <t>instrumente financiare derivate tranzacţionate pe o piaţă reglementată dintr-un stat nemembru, pe categorii</t>
  </si>
  <si>
    <t>Instrumente financiare derivate negociate în afara pieţelor reglementate, pe categorii de instrumente</t>
  </si>
  <si>
    <t>Conturi curente şi numerar, din care:</t>
  </si>
  <si>
    <t>- în lei</t>
  </si>
  <si>
    <t>- în euro</t>
  </si>
  <si>
    <t>- în USD</t>
  </si>
  <si>
    <t>- în GBP</t>
  </si>
  <si>
    <t>Instrumente ale pieţei monetare, altele decât cele tranzacţionate pe o piaţă reglementată, conform art. 101 alin. (1) lit. g) din Legea nr. 297/2004 privind piaţa de capital, cu modificările şi completările ulterioare, din care:</t>
  </si>
  <si>
    <t>- certificate de trezorerie cu discount, cu maturitaţi iniţiale mai mici de 1 an</t>
  </si>
  <si>
    <t>Titluri de participare ale altor organisme de plasament colectiv/ organismelor de plasament colectiv în valori mobiliare (A.O.P.C./ O.P.C.V.M.)</t>
  </si>
  <si>
    <t>Alte active din care:</t>
  </si>
  <si>
    <t>- dividende nete de încasat de la societăti din România</t>
  </si>
  <si>
    <t xml:space="preserve">- impozit dividende de recuperat de la autorităţille fiscale din Austria </t>
  </si>
  <si>
    <t>- impozit pe dividende de recuperat de la Bugetul de Stat</t>
  </si>
  <si>
    <t>- impozit pe profit de recuperat de la Bugetul de Stat</t>
  </si>
  <si>
    <t>- cheltuieli înregistrate în avans</t>
  </si>
  <si>
    <t>Total obligaţii</t>
  </si>
  <si>
    <t>Cheltuieli pentru plata comisioanelor datorate societăţii de administrare a investiţiilor (S.A.I.)</t>
  </si>
  <si>
    <t>Cheltuieli pentru plata comisioanelor datorate depozitarului</t>
  </si>
  <si>
    <t>Cheltuieli cu comisioanele datorate intermediarilor</t>
  </si>
  <si>
    <t>Cheltuieli cu comisioanele de rulaj şi alte servicii bancare</t>
  </si>
  <si>
    <t>Cheltuieli cu dobânzile</t>
  </si>
  <si>
    <t>Cheltuieli de emisiune</t>
  </si>
  <si>
    <t>Cheltuielile cu auditul financiar</t>
  </si>
  <si>
    <t>Alte obligaţii, din care:</t>
  </si>
  <si>
    <t>- dividende de plată</t>
  </si>
  <si>
    <t xml:space="preserve">- provizioane pentru riscuri şi cheltuieli </t>
  </si>
  <si>
    <t>- salarii şi contribuţii salariale</t>
  </si>
  <si>
    <t>- TVA de plată la Bugetul de Stat</t>
  </si>
  <si>
    <t>- alte obligaţii, din care:</t>
  </si>
  <si>
    <t>Valoarea activului net (I - II)</t>
  </si>
  <si>
    <t>Situaţia valorii unitare a activului net</t>
  </si>
  <si>
    <t xml:space="preserve">Denumire element </t>
  </si>
  <si>
    <t>Valoare activ net</t>
  </si>
  <si>
    <t>Număr acţiuni în circulaţie</t>
  </si>
  <si>
    <t>Valoarea unitară a activului net</t>
  </si>
  <si>
    <t>1.1.1 acţiuni cotate tranzacţionate în ultimele 30 zile de tranzacţionare</t>
  </si>
  <si>
    <t>1.1.2 acţiuni cotate dar netranzacţionate în ultimele 30 de zile de tranzacţionare</t>
  </si>
  <si>
    <t>1.2.1 acţiuni cotate tranzacţionate în ultimele 30 zile de tranzacţionare</t>
  </si>
  <si>
    <t>1.2.2 acţiuni cotate dar netranzacţionate în ultimele 30 de zile de tranzacţionare</t>
  </si>
  <si>
    <t>1.1 acţiuni cotate tranzacţionate în ultimele 30 zile de tranzacţionare</t>
  </si>
  <si>
    <t>1.2 acţiuni cotate dar netranzacţionate în ultimele 30 de zile de tranzacţionare</t>
  </si>
  <si>
    <t>- vărsăminte de efectuat pentru răscumpărarea acţiunilor proprii</t>
  </si>
  <si>
    <t>1.1.3 Obligaţiuni guvernamentale</t>
  </si>
  <si>
    <t>- creanţe referitoare la tranzacţiile în curs de decontare</t>
  </si>
  <si>
    <t>- imobilizări necorporale</t>
  </si>
  <si>
    <t>Obligaţiuni guvernamentale</t>
  </si>
  <si>
    <t>Cod ISIN</t>
  </si>
  <si>
    <t>Nr. instrumente deţinute</t>
  </si>
  <si>
    <t>Data cupon</t>
  </si>
  <si>
    <t>Valoarea iniţială</t>
  </si>
  <si>
    <t>Dobândă zilnică</t>
  </si>
  <si>
    <t>Discount/primă cumulat/(ă)</t>
  </si>
  <si>
    <t>Preţ piaţă</t>
  </si>
  <si>
    <t>Pondere în activul total al FP</t>
  </si>
  <si>
    <t>Pondere în activul net al FP</t>
  </si>
  <si>
    <t>Preţ de închidere (Prețul incluzând dobânda cumulată)</t>
  </si>
  <si>
    <t xml:space="preserve">Instrumentele menţionate la art. 187 lit. a) din Regulamentul nr.15/2004, din care: </t>
  </si>
  <si>
    <t>valori mobiliare şi instrumente ale pieţei monetare admise la cota oficială a unei burse dintr-un stat nemembru sau negociate pe o altă piaţă reglementată dintr-un stat nemembru, care operează în mod regulat şi este recunoscută şi deschisă publicului, aprobată de Autoritatea de Supraveghere Financiara (ASF)</t>
  </si>
  <si>
    <t>Cheltuieli cu plata comisioanelor/tarifelor datorate ASF</t>
  </si>
  <si>
    <t>Acţiuni neadmise la tranzacţionare pe o piaţă reglementată</t>
  </si>
  <si>
    <t>1.1.4 drepturi de alocare neadmise la tranzacționare pe o piață reglementată</t>
  </si>
  <si>
    <t>SNN</t>
  </si>
  <si>
    <t>SNG</t>
  </si>
  <si>
    <t>BRD Groupe Societe Generale</t>
  </si>
  <si>
    <t>Victor Strâmbei</t>
  </si>
  <si>
    <t>Şef serviciu depozitare</t>
  </si>
  <si>
    <t>Claudia Ionescu</t>
  </si>
  <si>
    <t>Director</t>
  </si>
  <si>
    <t>Preţ de închidere</t>
  </si>
  <si>
    <t>Preţ de referinţă - Preţ mediu</t>
  </si>
  <si>
    <t>Metoda de evaluare*</t>
  </si>
  <si>
    <t>* = Conform adresei primită de la Autoritatea de Supraveghere Financiară  în decembrie 2013, acţiunile admise la tranzacţionare pe piața Rasdaq (parte din Bursa de Valori București) trebuie evaluate aplicând metoda preţului de referinţă aferent zilei pentru care se efectuează calculul VAN, respectiv pentru piaţa Rasdaq secțiunea RGBS se folosește preţul de închidere, iar pentru piaţa Rasdaq secțiunile XMBS şi UNLS se folosește preţul mediu.</t>
  </si>
  <si>
    <t>Valori mobiliare şi instrumente ale pieţei monetare, din care:*</t>
  </si>
  <si>
    <t>* = Include de asemenea valoarea participatiilor în companiile admise la tranzactionare pe piata Rasdaq</t>
  </si>
  <si>
    <t>Raiffeisen Bank</t>
  </si>
  <si>
    <t>Reorganizare judiciară</t>
  </si>
  <si>
    <t>Banca Comerciala Romana</t>
  </si>
  <si>
    <t>Valoare justa / actiune (ultimul pret de tranzactionare)</t>
  </si>
  <si>
    <t>Franklin Templeton Investment Management Ltd United Kingdom Sucursala Bucureşti, în calitate de administrator unic al FONDULUI PROPRIETATEA S.A.</t>
  </si>
  <si>
    <t>- returnare de capital de distribuit către acţionari</t>
  </si>
  <si>
    <t>RO1415CTN073</t>
  </si>
  <si>
    <t>BRD  Groupe Societe Generale</t>
  </si>
  <si>
    <t>RO1015DBN010</t>
  </si>
  <si>
    <t>RO1415CTN081</t>
  </si>
  <si>
    <t>RO1415CTN0B1</t>
  </si>
  <si>
    <t>Evaluată la zero (lipsă situaţii financiare pentru exerciţiul financiar încheiat la 31 decembrie 2013)</t>
  </si>
  <si>
    <t xml:space="preserve">Notă: Uzina Mecanică Bucureşti SA nu a fost inclusă în portofoliul Fondului Proprietatea deoarece Ministerul Finantelor Publice nu a transferat în fapt Fondului participaţia în această societate. </t>
  </si>
  <si>
    <t>Valoare depozit bancar cumulată cu valoarea dobânzii zilnice aferente perioadei scurse de la data constituirii</t>
  </si>
  <si>
    <t>E.ON Distribuţie România S.A.*****</t>
  </si>
  <si>
    <t>***** = la 31 decembrie 2014, E.ON Moldova Distribuţie S.A. (companie absorbită) a fuzionat prin absorpţie cu E.ON Gaz Distribuţie S.A. (companie absorbantă), numele companiei absorbante devenind E.ON Distribuţie România S.A.</t>
  </si>
  <si>
    <t>- impozit pe profit amânat</t>
  </si>
  <si>
    <t>SIFI CJ AGRO S.A.</t>
  </si>
  <si>
    <t>Valoarea justă/acţiune (Preţ de vânzare)</t>
  </si>
  <si>
    <t>Ministerul de Finanţe</t>
  </si>
  <si>
    <t>ANEXA NR. 4 SITUAŢIA ACTIVELOR ŞI OBLIGAŢIILOR LA DATA DE 31 MARTIE 2015</t>
  </si>
  <si>
    <t>- alte creanţe, din care:</t>
  </si>
  <si>
    <t>Oana Truța</t>
  </si>
  <si>
    <t>Reprezentant legal</t>
  </si>
  <si>
    <t>Situaţia detaliată a investiţiilor la data de 31 martie 2015</t>
  </si>
  <si>
    <t>Valoarea justă/acţiune (preţ evaluare procedura de retragere)</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</si>
</sst>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l_e_i_-;\-* #,##0.00\ _l_e_i_-;_-* &quot;-&quot;??\ _l_e_i_-;_-@_-"/>
    <numFmt numFmtId="165" formatCode="_-* #,##0.00_-;\-* #,##0.00_-;_-* &quot;-&quot;??_-;_-@_-"/>
    <numFmt numFmtId="166" formatCode="#,##0.0000_);[Red]\(#,##0.0000\)"/>
    <numFmt numFmtId="167" formatCode="_(* #,##0_);_(* \(#,##0\);_(* &quot;-&quot;??_);_(@_)"/>
    <numFmt numFmtId="168" formatCode="0.0000%"/>
    <numFmt numFmtId="169" formatCode="0.0000"/>
    <numFmt numFmtId="170" formatCode="#,##0.0000"/>
    <numFmt numFmtId="171" formatCode="[$-409]d\-mmm\-yy;@"/>
    <numFmt numFmtId="172" formatCode="00000"/>
    <numFmt numFmtId="173" formatCode="_([$RON]\ * #,##0.00_);_([$RON]\ * \(#,##0.00\);_([$RON]\ * &quot;-&quot;??_);_(@_)"/>
    <numFmt numFmtId="174" formatCode="[$-409]d/mmm/yyyy;@"/>
    <numFmt numFmtId="175" formatCode="_-[$€-2]* #,##0.00_-;\-[$€-2]* #,##0.00_-;_-[$€-2]* &quot;-&quot;??_-"/>
    <numFmt numFmtId="176" formatCode="0.0%"/>
    <numFmt numFmtId="177" formatCode="_(* #,##0.0000_);_(* \(#,##0.0000\);_(* &quot;-&quot;??_);_(@_)"/>
    <numFmt numFmtId="178" formatCode="_([$EUR]\ * #,##0.00_);_([$EUR]\ * \(#,##0.00\);_([$EUR]\ * &quot;-&quot;??_);_(@_)"/>
    <numFmt numFmtId="179" formatCode="#,##0.000"/>
    <numFmt numFmtId="180" formatCode="[$-418]d\-mmm\-yyyy;@"/>
    <numFmt numFmtId="181" formatCode="_([$€-2]\ * #,##0_);_([$€-2]\ * \(#,##0\);_([$€-2]\ * &quot;-&quot;_);_(@_)"/>
    <numFmt numFmtId="182" formatCode="m/yy"/>
    <numFmt numFmtId="183" formatCode="[$-809]dd\ mmmm\ yyyy;@"/>
    <numFmt numFmtId="184" formatCode="_([$USD]\ * #,##0.00_);_([$USD]\ * \(#,##0.00\);_([$USD]\ * &quot;-&quot;??_);_(@_)"/>
    <numFmt numFmtId="185" formatCode="[$-809]d\ mmmm\ yyyy;@"/>
    <numFmt numFmtId="186" formatCode="#,##0.00_ ;[Red]\-#,##0.00\ "/>
    <numFmt numFmtId="187" formatCode="_-* #,##0.0000000_-;\-* #,##0.0000000_-;_-* &quot;-&quot;??_-;_-@_-"/>
    <numFmt numFmtId="188" formatCode="_-[$EUR]\ * #,##0.00_-;\-[$EUR]\ * #,##0.00_-;_-[$EUR]\ * &quot;-&quot;??_-;_-@_-"/>
    <numFmt numFmtId="189" formatCode="[$-418]d\-mmm\-yy;@"/>
    <numFmt numFmtId="190" formatCode="_([$GBP]\ * #,##0.00_);_([$GBP]\ * \(#,##0.00\);_([$GBP]\ * &quot;-&quot;??_);_(@_)"/>
    <numFmt numFmtId="191" formatCode="[$-418]d\ mmmm\ yyyy;@"/>
    <numFmt numFmtId="192" formatCode="#,##0.00\ _l_e_i;[Red]\-#,##0.00\ _l_e_i"/>
    <numFmt numFmtId="193" formatCode="#,##0.0000;\(#,##0.0000\)"/>
    <numFmt numFmtId="194" formatCode="#,##0.0000;[Red]\-#,##0.0000"/>
    <numFmt numFmtId="195" formatCode="[$-409]mmmm\ d\,\ yyyy;@"/>
    <numFmt numFmtId="196" formatCode="#,##0.0"/>
    <numFmt numFmtId="197" formatCode="_(* #,##0.0_);_(* \(#,##0.0\);_(* &quot;-&quot;??_);_(@_)"/>
    <numFmt numFmtId="198" formatCode="#,##0;\(#,##0\)"/>
    <numFmt numFmtId="199" formatCode="#,##0.0;\(#,##0.0\)"/>
    <numFmt numFmtId="200" formatCode="#,##0.0000\ [$lei-418]"/>
    <numFmt numFmtId="201" formatCode="[$€-2]\ #,##0.0000"/>
    <numFmt numFmtId="202" formatCode="[$$-409]#,##0.0000"/>
    <numFmt numFmtId="203" formatCode="_(* #,##0.000_);_(* \(#,##0.000\);_(* &quot;-&quot;??_);_(@_)"/>
    <numFmt numFmtId="204" formatCode="#,##0.0000;[Red]#,##0.0000"/>
    <numFmt numFmtId="205" formatCode="_(* #,##0.0000_);_(* \(#,##0.0000\);_(* &quot;-&quot;????_);_(@_)"/>
    <numFmt numFmtId="206" formatCode="0.000000000000000000%"/>
    <numFmt numFmtId="207" formatCode="#,##0.0_);[Red]\(#,##0.0\)"/>
    <numFmt numFmtId="208" formatCode="_(* #,##0.0_);_(* \(#,##0.0\);_(* &quot;-&quot;?_);_(@_)"/>
    <numFmt numFmtId="209" formatCode="_(* #,##0.000_);_(* \(#,##0.000\);_(* &quot;-&quot;???_);_(@_)"/>
    <numFmt numFmtId="210" formatCode="&quot;Yes&quot;;&quot;Yes&quot;;&quot;No&quot;"/>
    <numFmt numFmtId="211" formatCode="&quot;True&quot;;&quot;True&quot;;&quot;False&quot;"/>
    <numFmt numFmtId="212" formatCode="&quot;On&quot;;&quot;On&quot;;&quot;Off&quot;"/>
    <numFmt numFmtId="213" formatCode="[$€-2]\ #,##0.00_);[Red]\([$€-2]\ #,##0.00\)"/>
    <numFmt numFmtId="214" formatCode="_(* #,##0.00000_);_(* \(#,##0.00000\);_(* &quot;-&quot;??_);_(@_)"/>
    <numFmt numFmtId="215" formatCode="[$-409]dddd\,\ mmmm\ dd\,\ yyyy"/>
    <numFmt numFmtId="216" formatCode="_-* #,##0.0000_-;\-* #,##0.0000_-;_-* &quot;-&quot;??_-;_-@_-"/>
    <numFmt numFmtId="217" formatCode="_-* #,##0.000000_-;\-* #,##0.000000_-;_-* &quot;-&quot;??_-;_-@_-"/>
    <numFmt numFmtId="218" formatCode="#,##0.000000000"/>
    <numFmt numFmtId="219" formatCode="0.000000000"/>
    <numFmt numFmtId="220" formatCode="0.00000%"/>
  </numFmts>
  <fonts count="94">
    <font>
      <sz val="11"/>
      <color theme="1"/>
      <name val="Calibri"/>
      <family val="2"/>
    </font>
    <font>
      <sz val="11"/>
      <color indexed="8"/>
      <name val="Calibri"/>
      <family val="2"/>
    </font>
    <font>
      <sz val="8"/>
      <name val="Univers 45 Light"/>
      <family val="0"/>
    </font>
    <font>
      <sz val="10"/>
      <name val="Arial"/>
      <family val="2"/>
    </font>
    <font>
      <b/>
      <sz val="11"/>
      <color indexed="8"/>
      <name val="Calibri"/>
      <family val="2"/>
    </font>
    <font>
      <b/>
      <sz val="8"/>
      <name val="Arial"/>
      <family val="2"/>
    </font>
    <font>
      <sz val="8"/>
      <name val="Arial"/>
      <family val="2"/>
    </font>
    <font>
      <b/>
      <sz val="8"/>
      <color indexed="10"/>
      <name val="Arial"/>
      <family val="2"/>
    </font>
    <font>
      <sz val="8"/>
      <color indexed="10"/>
      <name val="Arial"/>
      <family val="2"/>
    </font>
    <font>
      <sz val="8"/>
      <color indexed="8"/>
      <name val="Arial"/>
      <family val="2"/>
    </font>
    <font>
      <sz val="10"/>
      <color indexed="8"/>
      <name val="Arial"/>
      <family val="2"/>
    </font>
    <font>
      <b/>
      <sz val="8"/>
      <color indexed="8"/>
      <name val="Arial"/>
      <family val="2"/>
    </font>
    <font>
      <sz val="8"/>
      <name val="Tahoma"/>
      <family val="2"/>
    </font>
    <font>
      <sz val="8"/>
      <color indexed="12"/>
      <name val="Arial"/>
      <family val="2"/>
    </font>
    <font>
      <b/>
      <sz val="8"/>
      <name val="Tahoma"/>
      <family val="2"/>
    </font>
    <font>
      <sz val="8"/>
      <color indexed="10"/>
      <name val="Tahoma"/>
      <family val="2"/>
    </font>
    <font>
      <b/>
      <sz val="8"/>
      <color indexed="12"/>
      <name val="Tahoma"/>
      <family val="2"/>
    </font>
    <font>
      <b/>
      <sz val="8"/>
      <color indexed="10"/>
      <name val="Tahoma"/>
      <family val="2"/>
    </font>
    <font>
      <sz val="12"/>
      <name val="Times New Roman"/>
      <family val="1"/>
    </font>
    <font>
      <sz val="12"/>
      <color indexed="8"/>
      <name val="Times New Roman"/>
      <family val="1"/>
    </font>
    <font>
      <sz val="8"/>
      <color indexed="8"/>
      <name val="Tahoma"/>
      <family val="2"/>
    </font>
    <font>
      <sz val="8"/>
      <color indexed="12"/>
      <name val="Tahoma"/>
      <family val="2"/>
    </font>
    <font>
      <b/>
      <sz val="8"/>
      <color indexed="18"/>
      <name val="Tahoma"/>
      <family val="2"/>
    </font>
    <font>
      <sz val="8"/>
      <color indexed="18"/>
      <name val="Tahoma"/>
      <family val="2"/>
    </font>
    <font>
      <sz val="8"/>
      <color indexed="9"/>
      <name val="Tahoma"/>
      <family val="2"/>
    </font>
    <font>
      <b/>
      <sz val="8"/>
      <color indexed="9"/>
      <name val="Tahoma"/>
      <family val="2"/>
    </font>
    <font>
      <b/>
      <sz val="10"/>
      <color indexed="18"/>
      <name val="Tahoma"/>
      <family val="2"/>
    </font>
    <font>
      <sz val="12"/>
      <color indexed="18"/>
      <name val="Times New Roman"/>
      <family val="1"/>
    </font>
    <font>
      <b/>
      <sz val="9"/>
      <color indexed="18"/>
      <name val="Tahoma"/>
      <family val="2"/>
    </font>
    <font>
      <b/>
      <u val="single"/>
      <sz val="8"/>
      <color indexed="12"/>
      <name val="Arial"/>
      <family val="2"/>
    </font>
    <font>
      <sz val="10"/>
      <name val="Times New Roman"/>
      <family val="1"/>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sz val="10"/>
      <name val="Helv"/>
      <family val="0"/>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sz val="10"/>
      <color indexed="12"/>
      <name val="LinePrinter"/>
      <family val="0"/>
    </font>
    <font>
      <b/>
      <sz val="18"/>
      <color indexed="56"/>
      <name val="Cambria"/>
      <family val="2"/>
    </font>
    <font>
      <b/>
      <sz val="12"/>
      <color indexed="8"/>
      <name val="Times New Roman"/>
      <family val="2"/>
    </font>
    <font>
      <sz val="12"/>
      <color indexed="10"/>
      <name val="Times New Roman"/>
      <family val="2"/>
    </font>
    <font>
      <b/>
      <sz val="10"/>
      <color indexed="18"/>
      <name val="System"/>
      <family val="2"/>
    </font>
    <font>
      <i/>
      <sz val="8"/>
      <name val="Tahoma"/>
      <family val="2"/>
    </font>
    <font>
      <i/>
      <sz val="8"/>
      <color indexed="8"/>
      <name val="Tahoma"/>
      <family val="2"/>
    </font>
    <font>
      <b/>
      <i/>
      <sz val="8"/>
      <color indexed="9"/>
      <name val="Tahoma"/>
      <family val="2"/>
    </font>
    <font>
      <sz val="11"/>
      <color indexed="9"/>
      <name val="Calibri"/>
      <family val="2"/>
    </font>
    <font>
      <sz val="11"/>
      <color indexed="20"/>
      <name val="Calibri"/>
      <family val="2"/>
    </font>
    <font>
      <b/>
      <sz val="11"/>
      <color indexed="39"/>
      <name val="Calibri"/>
      <family val="2"/>
    </font>
    <font>
      <b/>
      <sz val="11"/>
      <color indexed="9"/>
      <name val="Calibri"/>
      <family val="2"/>
    </font>
    <font>
      <i/>
      <sz val="11"/>
      <color indexed="23"/>
      <name val="Calibri"/>
      <family val="2"/>
    </font>
    <font>
      <u val="single"/>
      <sz val="11"/>
      <color indexed="44"/>
      <name val="Calibri"/>
      <family val="2"/>
    </font>
    <font>
      <sz val="11"/>
      <color indexed="17"/>
      <name val="Calibri"/>
      <family val="2"/>
    </font>
    <font>
      <b/>
      <sz val="15"/>
      <color indexed="44"/>
      <name val="Calibri"/>
      <family val="2"/>
    </font>
    <font>
      <b/>
      <sz val="13"/>
      <color indexed="44"/>
      <name val="Calibri"/>
      <family val="2"/>
    </font>
    <font>
      <b/>
      <sz val="11"/>
      <color indexed="44"/>
      <name val="Calibri"/>
      <family val="2"/>
    </font>
    <font>
      <u val="single"/>
      <sz val="11"/>
      <color indexed="12"/>
      <name val="Calibri"/>
      <family val="2"/>
    </font>
    <font>
      <sz val="11"/>
      <color indexed="62"/>
      <name val="Calibri"/>
      <family val="2"/>
    </font>
    <font>
      <sz val="11"/>
      <color indexed="39"/>
      <name val="Calibri"/>
      <family val="2"/>
    </font>
    <font>
      <sz val="11"/>
      <color indexed="60"/>
      <name val="Calibri"/>
      <family val="2"/>
    </font>
    <font>
      <b/>
      <sz val="11"/>
      <color indexed="63"/>
      <name val="Calibri"/>
      <family val="2"/>
    </font>
    <font>
      <b/>
      <sz val="18"/>
      <color indexed="44"/>
      <name val="Cambria"/>
      <family val="2"/>
    </font>
    <font>
      <sz val="11"/>
      <color indexed="10"/>
      <name val="Calibri"/>
      <family val="2"/>
    </font>
    <font>
      <b/>
      <sz val="10"/>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rgb="FF305774"/>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FF0000"/>
      <name val="Tahoma"/>
      <family val="2"/>
    </font>
    <font>
      <sz val="8"/>
      <color rgb="FF0000FF"/>
      <name val="Arial"/>
      <family val="2"/>
    </font>
    <font>
      <sz val="8"/>
      <color rgb="FFFF0000"/>
      <name val="Tahoma"/>
      <family val="2"/>
    </font>
    <font>
      <b/>
      <sz val="10"/>
      <color theme="1"/>
      <name val="Times New Roman"/>
      <family val="1"/>
    </font>
    <font>
      <sz val="8"/>
      <color theme="1"/>
      <name val="Tahoma"/>
      <family val="2"/>
    </font>
  </fonts>
  <fills count="6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61"/>
        <bgColor indexed="64"/>
      </patternFill>
    </fill>
    <fill>
      <patternFill patternType="solid">
        <fgColor indexed="62"/>
        <bgColor indexed="64"/>
      </patternFill>
    </fill>
    <fill>
      <patternFill patternType="solid">
        <fgColor rgb="FFFFFFFF"/>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
      <left/>
      <right/>
      <top style="hair"/>
      <bottom style="hair"/>
    </border>
    <border>
      <left/>
      <right/>
      <top style="hair"/>
      <bottom/>
    </border>
    <border>
      <left/>
      <right/>
      <top/>
      <bottom style="hair"/>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style="thin"/>
      <top style="thin"/>
      <bottom style="thin"/>
    </border>
    <border>
      <left style="medium"/>
      <right/>
      <top/>
      <bottom style="medium"/>
    </border>
    <border>
      <left/>
      <right/>
      <top/>
      <bottom style="medium"/>
    </border>
    <border>
      <left/>
      <right style="medium"/>
      <top/>
      <bottom style="medium"/>
    </border>
  </borders>
  <cellStyleXfs count="417">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vertical="top"/>
      <protection/>
    </xf>
    <xf numFmtId="0" fontId="10" fillId="0" borderId="0">
      <alignment vertical="top"/>
      <protection/>
    </xf>
    <xf numFmtId="0" fontId="10" fillId="0" borderId="0">
      <alignment vertical="top"/>
      <protection/>
    </xf>
    <xf numFmtId="0" fontId="10" fillId="0" borderId="0">
      <alignment vertical="top"/>
      <protection/>
    </xf>
    <xf numFmtId="0" fontId="10" fillId="0" borderId="0">
      <alignment vertical="top"/>
      <protection/>
    </xf>
    <xf numFmtId="0" fontId="10" fillId="0" borderId="0">
      <alignment vertical="top"/>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0" fillId="2" borderId="0" applyNumberFormat="0" applyBorder="0" applyAlignment="0" applyProtection="0"/>
    <xf numFmtId="0" fontId="19"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4" borderId="0" applyNumberFormat="0" applyBorder="0" applyAlignment="0" applyProtection="0"/>
    <xf numFmtId="0" fontId="19"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6" borderId="0" applyNumberFormat="0" applyBorder="0" applyAlignment="0" applyProtection="0"/>
    <xf numFmtId="0" fontId="19"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9"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19"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2" borderId="0" applyNumberFormat="0" applyBorder="0" applyAlignment="0" applyProtection="0"/>
    <xf numFmtId="0" fontId="19"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19"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6" borderId="0" applyNumberFormat="0" applyBorder="0" applyAlignment="0" applyProtection="0"/>
    <xf numFmtId="0" fontId="19"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8" borderId="0" applyNumberFormat="0" applyBorder="0" applyAlignment="0" applyProtection="0"/>
    <xf numFmtId="0" fontId="19"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20" borderId="0" applyNumberFormat="0" applyBorder="0" applyAlignment="0" applyProtection="0"/>
    <xf numFmtId="0" fontId="19"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19"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19"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71" fillId="24" borderId="0" applyNumberFormat="0" applyBorder="0" applyAlignment="0" applyProtection="0"/>
    <xf numFmtId="0" fontId="31" fillId="25" borderId="0" applyNumberFormat="0" applyBorder="0" applyAlignment="0" applyProtection="0"/>
    <xf numFmtId="0" fontId="71" fillId="24" borderId="0" applyNumberFormat="0" applyBorder="0" applyAlignment="0" applyProtection="0"/>
    <xf numFmtId="0" fontId="71" fillId="26" borderId="0" applyNumberFormat="0" applyBorder="0" applyAlignment="0" applyProtection="0"/>
    <xf numFmtId="0" fontId="31" fillId="17"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31" fillId="19"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31" fillId="29" borderId="0" applyNumberFormat="0" applyBorder="0" applyAlignment="0" applyProtection="0"/>
    <xf numFmtId="0" fontId="71" fillId="28" borderId="0" applyNumberFormat="0" applyBorder="0" applyAlignment="0" applyProtection="0"/>
    <xf numFmtId="0" fontId="71" fillId="30" borderId="0" applyNumberFormat="0" applyBorder="0" applyAlignment="0" applyProtection="0"/>
    <xf numFmtId="0" fontId="31" fillId="31" borderId="0" applyNumberFormat="0" applyBorder="0" applyAlignment="0" applyProtection="0"/>
    <xf numFmtId="0" fontId="71" fillId="30" borderId="0" applyNumberFormat="0" applyBorder="0" applyAlignment="0" applyProtection="0"/>
    <xf numFmtId="0" fontId="71" fillId="32" borderId="0" applyNumberFormat="0" applyBorder="0" applyAlignment="0" applyProtection="0"/>
    <xf numFmtId="0" fontId="31" fillId="33" borderId="0" applyNumberFormat="0" applyBorder="0" applyAlignment="0" applyProtection="0"/>
    <xf numFmtId="0" fontId="71" fillId="32" borderId="0" applyNumberFormat="0" applyBorder="0" applyAlignment="0" applyProtection="0"/>
    <xf numFmtId="0" fontId="71" fillId="34" borderId="0" applyNumberFormat="0" applyBorder="0" applyAlignment="0" applyProtection="0"/>
    <xf numFmtId="0" fontId="31" fillId="35" borderId="0" applyNumberFormat="0" applyBorder="0" applyAlignment="0" applyProtection="0"/>
    <xf numFmtId="0" fontId="71" fillId="34" borderId="0" applyNumberFormat="0" applyBorder="0" applyAlignment="0" applyProtection="0"/>
    <xf numFmtId="0" fontId="71" fillId="36" borderId="0" applyNumberFormat="0" applyBorder="0" applyAlignment="0" applyProtection="0"/>
    <xf numFmtId="0" fontId="31" fillId="37" borderId="0" applyNumberFormat="0" applyBorder="0" applyAlignment="0" applyProtection="0"/>
    <xf numFmtId="0" fontId="71" fillId="36" borderId="0" applyNumberFormat="0" applyBorder="0" applyAlignment="0" applyProtection="0"/>
    <xf numFmtId="0" fontId="71" fillId="38" borderId="0" applyNumberFormat="0" applyBorder="0" applyAlignment="0" applyProtection="0"/>
    <xf numFmtId="0" fontId="31" fillId="39" borderId="0" applyNumberFormat="0" applyBorder="0" applyAlignment="0" applyProtection="0"/>
    <xf numFmtId="0" fontId="71" fillId="38" borderId="0" applyNumberFormat="0" applyBorder="0" applyAlignment="0" applyProtection="0"/>
    <xf numFmtId="0" fontId="71" fillId="40" borderId="0" applyNumberFormat="0" applyBorder="0" applyAlignment="0" applyProtection="0"/>
    <xf numFmtId="0" fontId="31" fillId="29" borderId="0" applyNumberFormat="0" applyBorder="0" applyAlignment="0" applyProtection="0"/>
    <xf numFmtId="0" fontId="71" fillId="40" borderId="0" applyNumberFormat="0" applyBorder="0" applyAlignment="0" applyProtection="0"/>
    <xf numFmtId="0" fontId="71" fillId="41" borderId="0" applyNumberFormat="0" applyBorder="0" applyAlignment="0" applyProtection="0"/>
    <xf numFmtId="0" fontId="31" fillId="31" borderId="0" applyNumberFormat="0" applyBorder="0" applyAlignment="0" applyProtection="0"/>
    <xf numFmtId="0" fontId="71" fillId="41" borderId="0" applyNumberFormat="0" applyBorder="0" applyAlignment="0" applyProtection="0"/>
    <xf numFmtId="0" fontId="71" fillId="42" borderId="0" applyNumberFormat="0" applyBorder="0" applyAlignment="0" applyProtection="0"/>
    <xf numFmtId="0" fontId="31" fillId="43" borderId="0" applyNumberFormat="0" applyBorder="0" applyAlignment="0" applyProtection="0"/>
    <xf numFmtId="0" fontId="71" fillId="42" borderId="0" applyNumberFormat="0" applyBorder="0" applyAlignment="0" applyProtection="0"/>
    <xf numFmtId="0" fontId="72" fillId="44" borderId="0" applyNumberFormat="0" applyBorder="0" applyAlignment="0" applyProtection="0"/>
    <xf numFmtId="0" fontId="32" fillId="5" borderId="0" applyNumberFormat="0" applyBorder="0" applyAlignment="0" applyProtection="0"/>
    <xf numFmtId="0" fontId="72" fillId="44" borderId="0" applyNumberFormat="0" applyBorder="0" applyAlignment="0" applyProtection="0"/>
    <xf numFmtId="0" fontId="73" fillId="45" borderId="1" applyNumberFormat="0" applyAlignment="0" applyProtection="0"/>
    <xf numFmtId="0" fontId="33" fillId="46" borderId="2" applyNumberFormat="0" applyAlignment="0" applyProtection="0"/>
    <xf numFmtId="0" fontId="73" fillId="45" borderId="1" applyNumberFormat="0" applyAlignment="0" applyProtection="0"/>
    <xf numFmtId="0" fontId="74" fillId="47" borderId="3" applyNumberFormat="0" applyAlignment="0" applyProtection="0"/>
    <xf numFmtId="0" fontId="34" fillId="48" borderId="4" applyNumberFormat="0" applyAlignment="0" applyProtection="0"/>
    <xf numFmtId="0" fontId="74" fillId="47" borderId="3"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0" fontId="3" fillId="0" borderId="0">
      <alignment/>
      <protection/>
    </xf>
    <xf numFmtId="0" fontId="3" fillId="0" borderId="0">
      <alignment/>
      <protection/>
    </xf>
    <xf numFmtId="165" fontId="3"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0" fontId="3" fillId="0" borderId="0">
      <alignment/>
      <protection/>
    </xf>
    <xf numFmtId="0" fontId="3" fillId="0" borderId="0">
      <alignment/>
      <protection/>
    </xf>
    <xf numFmtId="165" fontId="0"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43" fontId="3" fillId="0" borderId="0" applyFont="0" applyFill="0" applyBorder="0" applyAlignment="0" applyProtection="0"/>
    <xf numFmtId="182" fontId="30"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43" fontId="1"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82" fontId="35"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0" fontId="75" fillId="0" borderId="0" applyNumberFormat="0" applyFill="0" applyBorder="0" applyAlignment="0" applyProtection="0"/>
    <xf numFmtId="0" fontId="36"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49" borderId="0" applyNumberFormat="0" applyBorder="0" applyAlignment="0" applyProtection="0"/>
    <xf numFmtId="0" fontId="37" fillId="7" borderId="0" applyNumberFormat="0" applyBorder="0" applyAlignment="0" applyProtection="0"/>
    <xf numFmtId="0" fontId="77" fillId="49" borderId="0" applyNumberFormat="0" applyBorder="0" applyAlignment="0" applyProtection="0"/>
    <xf numFmtId="0" fontId="78" fillId="0" borderId="5" applyNumberFormat="0" applyFill="0" applyAlignment="0" applyProtection="0"/>
    <xf numFmtId="0" fontId="38" fillId="0" borderId="6" applyNumberFormat="0" applyFill="0" applyAlignment="0" applyProtection="0"/>
    <xf numFmtId="0" fontId="78" fillId="0" borderId="5" applyNumberFormat="0" applyFill="0" applyAlignment="0" applyProtection="0"/>
    <xf numFmtId="0" fontId="79" fillId="0" borderId="7" applyNumberFormat="0" applyFill="0" applyAlignment="0" applyProtection="0"/>
    <xf numFmtId="0" fontId="39" fillId="0" borderId="8" applyNumberFormat="0" applyFill="0" applyAlignment="0" applyProtection="0"/>
    <xf numFmtId="0" fontId="79" fillId="0" borderId="7" applyNumberFormat="0" applyFill="0" applyAlignment="0" applyProtection="0"/>
    <xf numFmtId="0" fontId="80" fillId="0" borderId="9" applyNumberFormat="0" applyFill="0" applyAlignment="0" applyProtection="0"/>
    <xf numFmtId="0" fontId="40" fillId="0" borderId="10" applyNumberFormat="0" applyFill="0" applyAlignment="0" applyProtection="0"/>
    <xf numFmtId="0" fontId="80" fillId="0" borderId="9" applyNumberFormat="0" applyFill="0" applyAlignment="0" applyProtection="0"/>
    <xf numFmtId="0" fontId="80" fillId="0" borderId="0" applyNumberFormat="0" applyFill="0" applyBorder="0" applyAlignment="0" applyProtection="0"/>
    <xf numFmtId="0" fontId="40"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76" fillId="0" borderId="0" applyNumberFormat="0" applyFill="0" applyBorder="0" applyAlignment="0" applyProtection="0"/>
    <xf numFmtId="0" fontId="82" fillId="50" borderId="1" applyNumberFormat="0" applyAlignment="0" applyProtection="0"/>
    <xf numFmtId="0" fontId="41" fillId="13" borderId="2" applyNumberFormat="0" applyAlignment="0" applyProtection="0"/>
    <xf numFmtId="0" fontId="82" fillId="50" borderId="1" applyNumberFormat="0" applyAlignment="0" applyProtection="0"/>
    <xf numFmtId="0" fontId="83" fillId="0" borderId="11" applyNumberFormat="0" applyFill="0" applyAlignment="0" applyProtection="0"/>
    <xf numFmtId="0" fontId="42" fillId="0" borderId="12" applyNumberFormat="0" applyFill="0" applyAlignment="0" applyProtection="0"/>
    <xf numFmtId="0" fontId="83" fillId="0" borderId="11" applyNumberFormat="0" applyFill="0" applyAlignment="0" applyProtection="0"/>
    <xf numFmtId="41" fontId="3" fillId="0" borderId="0" applyFont="0" applyFill="0" applyBorder="0" applyAlignment="0" applyProtection="0"/>
    <xf numFmtId="43"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0" fontId="84" fillId="51" borderId="0" applyNumberFormat="0" applyBorder="0" applyAlignment="0" applyProtection="0"/>
    <xf numFmtId="0" fontId="43" fillId="52" borderId="0" applyNumberFormat="0" applyBorder="0" applyAlignment="0" applyProtection="0"/>
    <xf numFmtId="0" fontId="84" fillId="5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top"/>
      <protection/>
    </xf>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53" borderId="13" applyNumberFormat="0" applyFont="0" applyAlignment="0" applyProtection="0"/>
    <xf numFmtId="0" fontId="0" fillId="53" borderId="13" applyNumberFormat="0" applyFont="0" applyAlignment="0" applyProtection="0"/>
    <xf numFmtId="0" fontId="3" fillId="54" borderId="14" applyNumberFormat="0" applyFont="0" applyAlignment="0" applyProtection="0"/>
    <xf numFmtId="0" fontId="0" fillId="53" borderId="13" applyNumberFormat="0" applyFont="0" applyAlignment="0" applyProtection="0"/>
    <xf numFmtId="0" fontId="0" fillId="53" borderId="13" applyNumberFormat="0" applyFont="0" applyAlignment="0" applyProtection="0"/>
    <xf numFmtId="0" fontId="85" fillId="45" borderId="15" applyNumberFormat="0" applyAlignment="0" applyProtection="0"/>
    <xf numFmtId="0" fontId="44" fillId="46" borderId="16" applyNumberFormat="0" applyAlignment="0" applyProtection="0"/>
    <xf numFmtId="0" fontId="85" fillId="45" borderId="15" applyNumberFormat="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6" fontId="45" fillId="0" borderId="0" applyNumberFormat="0" applyFill="0" applyBorder="0" applyAlignment="0">
      <protection locked="0"/>
    </xf>
    <xf numFmtId="0" fontId="3" fillId="0" borderId="0">
      <alignment horizontal="left"/>
      <protection/>
    </xf>
    <xf numFmtId="0" fontId="3" fillId="0" borderId="0">
      <alignment vertical="top"/>
      <protection/>
    </xf>
    <xf numFmtId="0" fontId="3" fillId="0" borderId="0">
      <alignment vertical="top"/>
      <protection/>
    </xf>
    <xf numFmtId="0" fontId="3" fillId="0" borderId="0">
      <alignment vertical="top"/>
      <protection/>
    </xf>
    <xf numFmtId="0" fontId="86" fillId="0" borderId="0" applyNumberFormat="0" applyFill="0" applyBorder="0" applyAlignment="0" applyProtection="0"/>
    <xf numFmtId="0" fontId="46" fillId="0" borderId="0" applyNumberFormat="0" applyFill="0" applyBorder="0" applyAlignment="0" applyProtection="0"/>
    <xf numFmtId="0" fontId="86" fillId="0" borderId="0" applyNumberFormat="0" applyFill="0" applyBorder="0" applyAlignment="0" applyProtection="0"/>
    <xf numFmtId="0" fontId="87" fillId="0" borderId="17" applyNumberFormat="0" applyFill="0" applyAlignment="0" applyProtection="0"/>
    <xf numFmtId="0" fontId="47" fillId="0" borderId="18" applyNumberFormat="0" applyFill="0" applyAlignment="0" applyProtection="0"/>
    <xf numFmtId="0" fontId="87" fillId="0" borderId="17" applyNumberFormat="0" applyFill="0" applyAlignment="0" applyProtection="0"/>
    <xf numFmtId="0" fontId="88" fillId="0" borderId="0" applyNumberFormat="0" applyFill="0" applyBorder="0" applyAlignment="0" applyProtection="0"/>
    <xf numFmtId="0" fontId="48" fillId="0" borderId="0" applyNumberFormat="0" applyFill="0" applyBorder="0" applyAlignment="0" applyProtection="0"/>
    <xf numFmtId="0" fontId="88" fillId="0" borderId="0" applyNumberFormat="0" applyFill="0" applyBorder="0" applyAlignment="0" applyProtection="0"/>
  </cellStyleXfs>
  <cellXfs count="361">
    <xf numFmtId="0" fontId="0" fillId="0" borderId="0" xfId="0" applyFont="1" applyAlignment="1">
      <alignment/>
    </xf>
    <xf numFmtId="0" fontId="4" fillId="0" borderId="0" xfId="0" applyFont="1" applyAlignment="1">
      <alignment/>
    </xf>
    <xf numFmtId="0" fontId="12" fillId="0" borderId="0" xfId="382" applyFont="1">
      <alignment/>
      <protection/>
    </xf>
    <xf numFmtId="0" fontId="12" fillId="0" borderId="0" xfId="382" applyFont="1" applyFill="1" applyBorder="1" applyAlignment="1">
      <alignment wrapText="1"/>
      <protection/>
    </xf>
    <xf numFmtId="0" fontId="14" fillId="0" borderId="0" xfId="382" applyFont="1" applyFill="1" applyBorder="1" applyAlignment="1">
      <alignment horizontal="center" wrapText="1"/>
      <protection/>
    </xf>
    <xf numFmtId="4" fontId="12" fillId="0" borderId="0" xfId="382" applyNumberFormat="1" applyFont="1" applyFill="1" applyBorder="1" applyAlignment="1">
      <alignment wrapText="1"/>
      <protection/>
    </xf>
    <xf numFmtId="4" fontId="15" fillId="0" borderId="0" xfId="382" applyNumberFormat="1" applyFont="1" applyFill="1" applyBorder="1" applyAlignment="1">
      <alignment wrapText="1"/>
      <protection/>
    </xf>
    <xf numFmtId="0" fontId="12" fillId="0" borderId="0" xfId="382" applyFont="1" applyFill="1" applyBorder="1" applyAlignment="1">
      <alignment horizontal="center" wrapText="1"/>
      <protection/>
    </xf>
    <xf numFmtId="15" fontId="12" fillId="0" borderId="0" xfId="382" applyNumberFormat="1" applyFont="1" applyFill="1" applyBorder="1" applyAlignment="1">
      <alignment horizontal="right" wrapText="1"/>
      <protection/>
    </xf>
    <xf numFmtId="10" fontId="12" fillId="0" borderId="0" xfId="382" applyNumberFormat="1" applyFont="1" applyFill="1" applyBorder="1" applyAlignment="1">
      <alignment horizontal="center" wrapText="1"/>
      <protection/>
    </xf>
    <xf numFmtId="0" fontId="12" fillId="0" borderId="0" xfId="382" applyFont="1" applyBorder="1">
      <alignment/>
      <protection/>
    </xf>
    <xf numFmtId="0" fontId="12" fillId="0" borderId="0" xfId="382" applyFont="1" applyFill="1" applyBorder="1">
      <alignment/>
      <protection/>
    </xf>
    <xf numFmtId="10" fontId="12" fillId="0" borderId="0" xfId="382" applyNumberFormat="1" applyFont="1" applyFill="1" applyBorder="1" applyAlignment="1">
      <alignment horizontal="right" wrapText="1"/>
      <protection/>
    </xf>
    <xf numFmtId="4" fontId="12" fillId="0" borderId="0" xfId="382" applyNumberFormat="1" applyFont="1" applyAlignment="1">
      <alignment wrapText="1"/>
      <protection/>
    </xf>
    <xf numFmtId="0" fontId="18" fillId="55" borderId="0" xfId="0" applyFont="1" applyFill="1" applyBorder="1" applyAlignment="1">
      <alignment horizontal="left" vertical="center"/>
    </xf>
    <xf numFmtId="38" fontId="2" fillId="55" borderId="19" xfId="0" applyNumberFormat="1" applyFont="1" applyFill="1" applyBorder="1" applyAlignment="1">
      <alignment horizontal="right" vertical="center"/>
    </xf>
    <xf numFmtId="0" fontId="2" fillId="0" borderId="19" xfId="0" applyFont="1" applyFill="1" applyBorder="1" applyAlignment="1">
      <alignment vertical="center"/>
    </xf>
    <xf numFmtId="38" fontId="2" fillId="0" borderId="19" xfId="0" applyNumberFormat="1" applyFont="1" applyFill="1" applyBorder="1" applyAlignment="1">
      <alignment horizontal="right" vertical="center"/>
    </xf>
    <xf numFmtId="0" fontId="9" fillId="0" borderId="0" xfId="0" applyFont="1" applyAlignment="1">
      <alignment/>
    </xf>
    <xf numFmtId="168" fontId="12" fillId="0" borderId="0" xfId="392" applyNumberFormat="1" applyFont="1" applyAlignment="1">
      <alignment/>
    </xf>
    <xf numFmtId="168" fontId="21" fillId="0" borderId="0" xfId="392" applyNumberFormat="1" applyFont="1" applyAlignment="1">
      <alignment/>
    </xf>
    <xf numFmtId="0" fontId="21" fillId="0" borderId="0" xfId="382" applyFont="1" applyBorder="1">
      <alignment/>
      <protection/>
    </xf>
    <xf numFmtId="0" fontId="21" fillId="0" borderId="0" xfId="382" applyFont="1" applyAlignment="1">
      <alignment wrapText="1"/>
      <protection/>
    </xf>
    <xf numFmtId="0" fontId="21" fillId="0" borderId="0" xfId="382" applyFont="1">
      <alignment/>
      <protection/>
    </xf>
    <xf numFmtId="0" fontId="12" fillId="55" borderId="0" xfId="382" applyFont="1" applyFill="1">
      <alignment/>
      <protection/>
    </xf>
    <xf numFmtId="0" fontId="12" fillId="55" borderId="0" xfId="0" applyFont="1" applyFill="1" applyBorder="1" applyAlignment="1">
      <alignment horizontal="left" vertical="center"/>
    </xf>
    <xf numFmtId="0" fontId="19" fillId="55" borderId="0" xfId="0" applyFont="1" applyFill="1" applyBorder="1" applyAlignment="1">
      <alignment/>
    </xf>
    <xf numFmtId="15" fontId="12" fillId="0" borderId="0" xfId="382" applyNumberFormat="1" applyFont="1" applyFill="1" applyBorder="1" applyAlignment="1">
      <alignment horizontal="left"/>
      <protection/>
    </xf>
    <xf numFmtId="0" fontId="18" fillId="55" borderId="0" xfId="0" applyFont="1" applyFill="1" applyAlignment="1">
      <alignment/>
    </xf>
    <xf numFmtId="0" fontId="14" fillId="55" borderId="0" xfId="0" applyFont="1" applyFill="1" applyAlignment="1">
      <alignment/>
    </xf>
    <xf numFmtId="0" fontId="12" fillId="55" borderId="0" xfId="0" applyFont="1" applyFill="1" applyAlignment="1">
      <alignment wrapText="1"/>
    </xf>
    <xf numFmtId="0" fontId="18" fillId="55" borderId="0" xfId="0" applyFont="1" applyFill="1" applyAlignment="1">
      <alignment wrapText="1"/>
    </xf>
    <xf numFmtId="0" fontId="15" fillId="55" borderId="0" xfId="382" applyFont="1" applyFill="1">
      <alignment/>
      <protection/>
    </xf>
    <xf numFmtId="0" fontId="14" fillId="55" borderId="0" xfId="382" applyFont="1" applyFill="1" applyAlignment="1">
      <alignment/>
      <protection/>
    </xf>
    <xf numFmtId="0" fontId="16" fillId="55" borderId="0" xfId="382" applyFont="1" applyFill="1" applyAlignment="1">
      <alignment/>
      <protection/>
    </xf>
    <xf numFmtId="0" fontId="12" fillId="55" borderId="0" xfId="382" applyFont="1" applyFill="1" applyAlignment="1">
      <alignment wrapText="1"/>
      <protection/>
    </xf>
    <xf numFmtId="0" fontId="12" fillId="55" borderId="0" xfId="382" applyFont="1" applyFill="1" applyBorder="1" applyAlignment="1">
      <alignment wrapText="1"/>
      <protection/>
    </xf>
    <xf numFmtId="0" fontId="17" fillId="55" borderId="0" xfId="382" applyFont="1" applyFill="1" applyBorder="1" applyAlignment="1">
      <alignment horizontal="center" wrapText="1"/>
      <protection/>
    </xf>
    <xf numFmtId="0" fontId="14" fillId="55" borderId="0" xfId="382" applyFont="1" applyFill="1" applyBorder="1" applyAlignment="1">
      <alignment horizontal="center" wrapText="1"/>
      <protection/>
    </xf>
    <xf numFmtId="4" fontId="12" fillId="55" borderId="0" xfId="382" applyNumberFormat="1" applyFont="1" applyFill="1" applyBorder="1" applyAlignment="1">
      <alignment wrapText="1"/>
      <protection/>
    </xf>
    <xf numFmtId="4" fontId="15" fillId="55" borderId="0" xfId="382" applyNumberFormat="1" applyFont="1" applyFill="1" applyBorder="1" applyAlignment="1">
      <alignment wrapText="1"/>
      <protection/>
    </xf>
    <xf numFmtId="0" fontId="12" fillId="55" borderId="0" xfId="382" applyFont="1" applyFill="1" applyBorder="1" applyAlignment="1">
      <alignment horizontal="center" wrapText="1"/>
      <protection/>
    </xf>
    <xf numFmtId="0" fontId="12" fillId="55" borderId="0" xfId="382" applyFont="1" applyFill="1" applyBorder="1">
      <alignment/>
      <protection/>
    </xf>
    <xf numFmtId="4" fontId="14" fillId="55" borderId="0" xfId="382" applyNumberFormat="1" applyFont="1" applyFill="1" applyBorder="1" applyAlignment="1">
      <alignment horizontal="center" wrapText="1"/>
      <protection/>
    </xf>
    <xf numFmtId="49" fontId="12" fillId="55" borderId="0" xfId="382" applyNumberFormat="1" applyFont="1" applyFill="1" applyBorder="1" applyAlignment="1">
      <alignment horizontal="center" wrapText="1"/>
      <protection/>
    </xf>
    <xf numFmtId="171" fontId="12" fillId="55" borderId="0" xfId="382" applyNumberFormat="1" applyFont="1" applyFill="1" applyBorder="1" applyAlignment="1">
      <alignment wrapText="1"/>
      <protection/>
    </xf>
    <xf numFmtId="169" fontId="12" fillId="55" borderId="0" xfId="382" applyNumberFormat="1" applyFont="1" applyFill="1" applyBorder="1" applyAlignment="1">
      <alignment wrapText="1"/>
      <protection/>
    </xf>
    <xf numFmtId="0" fontId="0" fillId="55" borderId="0" xfId="0" applyFill="1" applyAlignment="1">
      <alignment/>
    </xf>
    <xf numFmtId="168" fontId="12" fillId="55" borderId="0" xfId="392" applyNumberFormat="1" applyFont="1" applyFill="1" applyAlignment="1">
      <alignment/>
    </xf>
    <xf numFmtId="10" fontId="12" fillId="55" borderId="0" xfId="382" applyNumberFormat="1" applyFont="1" applyFill="1" applyBorder="1" applyAlignment="1">
      <alignment wrapText="1"/>
      <protection/>
    </xf>
    <xf numFmtId="168" fontId="12" fillId="55" borderId="0" xfId="382" applyNumberFormat="1" applyFont="1" applyFill="1" applyBorder="1" applyAlignment="1">
      <alignment wrapText="1"/>
      <protection/>
    </xf>
    <xf numFmtId="168" fontId="12" fillId="55" borderId="0" xfId="392" applyNumberFormat="1" applyFont="1" applyFill="1" applyBorder="1" applyAlignment="1">
      <alignment/>
    </xf>
    <xf numFmtId="49" fontId="16" fillId="55" borderId="0" xfId="382" applyNumberFormat="1" applyFont="1" applyFill="1" applyBorder="1" applyAlignment="1">
      <alignment/>
      <protection/>
    </xf>
    <xf numFmtId="4" fontId="12" fillId="55" borderId="0" xfId="382" applyNumberFormat="1" applyFont="1" applyFill="1">
      <alignment/>
      <protection/>
    </xf>
    <xf numFmtId="0" fontId="14" fillId="55" borderId="0" xfId="382" applyFont="1" applyFill="1" applyBorder="1" applyAlignment="1">
      <alignment wrapText="1"/>
      <protection/>
    </xf>
    <xf numFmtId="40" fontId="12" fillId="55" borderId="0" xfId="382" applyNumberFormat="1" applyFont="1" applyFill="1">
      <alignment/>
      <protection/>
    </xf>
    <xf numFmtId="0" fontId="15" fillId="55" borderId="0" xfId="382" applyFont="1" applyFill="1" applyAlignment="1">
      <alignment wrapText="1"/>
      <protection/>
    </xf>
    <xf numFmtId="3" fontId="12" fillId="55" borderId="0" xfId="382" applyNumberFormat="1" applyFont="1" applyFill="1" applyBorder="1">
      <alignment/>
      <protection/>
    </xf>
    <xf numFmtId="0" fontId="12" fillId="55" borderId="0" xfId="382" applyFont="1" applyFill="1" applyAlignment="1">
      <alignment vertical="center"/>
      <protection/>
    </xf>
    <xf numFmtId="0" fontId="14" fillId="55" borderId="0" xfId="382" applyFont="1" applyFill="1">
      <alignment/>
      <protection/>
    </xf>
    <xf numFmtId="4" fontId="15" fillId="55" borderId="0" xfId="382" applyNumberFormat="1" applyFont="1" applyFill="1">
      <alignment/>
      <protection/>
    </xf>
    <xf numFmtId="0" fontId="12" fillId="55" borderId="0" xfId="382" applyFont="1" applyFill="1" applyBorder="1" applyAlignment="1">
      <alignment horizontal="center" vertical="center"/>
      <protection/>
    </xf>
    <xf numFmtId="173" fontId="15" fillId="55" borderId="0" xfId="382" applyNumberFormat="1" applyFont="1" applyFill="1" applyBorder="1">
      <alignment/>
      <protection/>
    </xf>
    <xf numFmtId="0" fontId="15" fillId="55" borderId="0" xfId="382" applyFont="1" applyFill="1" applyBorder="1">
      <alignment/>
      <protection/>
    </xf>
    <xf numFmtId="49" fontId="14" fillId="55" borderId="0" xfId="382" applyNumberFormat="1" applyFont="1" applyFill="1" applyBorder="1" applyAlignment="1">
      <alignment horizontal="center" vertical="center" wrapText="1"/>
      <protection/>
    </xf>
    <xf numFmtId="4" fontId="14" fillId="55" borderId="0" xfId="382" applyNumberFormat="1" applyFont="1" applyFill="1" applyBorder="1" applyAlignment="1">
      <alignment horizontal="center" vertical="center" wrapText="1"/>
      <protection/>
    </xf>
    <xf numFmtId="0" fontId="22" fillId="55" borderId="0" xfId="0" applyFont="1" applyFill="1" applyAlignment="1">
      <alignment/>
    </xf>
    <xf numFmtId="0" fontId="23" fillId="55" borderId="0" xfId="0" applyFont="1" applyFill="1" applyAlignment="1">
      <alignment wrapText="1"/>
    </xf>
    <xf numFmtId="168" fontId="12" fillId="56" borderId="20" xfId="392" applyNumberFormat="1" applyFont="1" applyFill="1" applyBorder="1" applyAlignment="1">
      <alignment/>
    </xf>
    <xf numFmtId="168" fontId="14" fillId="56" borderId="21" xfId="392" applyNumberFormat="1" applyFont="1" applyFill="1" applyBorder="1" applyAlignment="1">
      <alignment/>
    </xf>
    <xf numFmtId="0" fontId="26" fillId="55" borderId="0" xfId="0" applyFont="1" applyFill="1" applyAlignment="1">
      <alignment/>
    </xf>
    <xf numFmtId="0" fontId="27" fillId="55" borderId="0" xfId="0" applyFont="1" applyFill="1" applyAlignment="1">
      <alignment wrapText="1"/>
    </xf>
    <xf numFmtId="0" fontId="27" fillId="55" borderId="0" xfId="0" applyFont="1" applyFill="1" applyAlignment="1">
      <alignment/>
    </xf>
    <xf numFmtId="0" fontId="22" fillId="55" borderId="0" xfId="382" applyFont="1" applyFill="1" applyAlignment="1">
      <alignment/>
      <protection/>
    </xf>
    <xf numFmtId="0" fontId="25" fillId="35" borderId="0" xfId="382" applyFont="1" applyFill="1" applyBorder="1" applyAlignment="1">
      <alignment wrapText="1"/>
      <protection/>
    </xf>
    <xf numFmtId="0" fontId="25" fillId="35" borderId="0" xfId="382" applyFont="1" applyFill="1" applyBorder="1" applyAlignment="1">
      <alignment horizontal="center" wrapText="1"/>
      <protection/>
    </xf>
    <xf numFmtId="49" fontId="12" fillId="56" borderId="22" xfId="382" applyNumberFormat="1" applyFont="1" applyFill="1" applyBorder="1" applyAlignment="1">
      <alignment wrapText="1"/>
      <protection/>
    </xf>
    <xf numFmtId="49" fontId="12" fillId="56" borderId="22" xfId="382" applyNumberFormat="1" applyFont="1" applyFill="1" applyBorder="1" applyAlignment="1">
      <alignment horizontal="center" wrapText="1"/>
      <protection/>
    </xf>
    <xf numFmtId="3" fontId="12" fillId="56" borderId="22" xfId="382" applyNumberFormat="1" applyFont="1" applyFill="1" applyBorder="1" applyAlignment="1">
      <alignment wrapText="1"/>
      <protection/>
    </xf>
    <xf numFmtId="0" fontId="12" fillId="56" borderId="22" xfId="382" applyFont="1" applyFill="1" applyBorder="1" applyAlignment="1">
      <alignment wrapText="1"/>
      <protection/>
    </xf>
    <xf numFmtId="170" fontId="12" fillId="56" borderId="22" xfId="382" applyNumberFormat="1" applyFont="1" applyFill="1" applyBorder="1" applyAlignment="1">
      <alignment wrapText="1"/>
      <protection/>
    </xf>
    <xf numFmtId="4" fontId="12" fillId="56" borderId="22" xfId="382" applyNumberFormat="1" applyFont="1" applyFill="1" applyBorder="1" applyAlignment="1">
      <alignment wrapText="1"/>
      <protection/>
    </xf>
    <xf numFmtId="168" fontId="12" fillId="56" borderId="22" xfId="382" applyNumberFormat="1" applyFont="1" applyFill="1" applyBorder="1" applyAlignment="1">
      <alignment horizontal="right" wrapText="1"/>
      <protection/>
    </xf>
    <xf numFmtId="168" fontId="12" fillId="56" borderId="22" xfId="392" applyNumberFormat="1" applyFont="1" applyFill="1" applyBorder="1" applyAlignment="1">
      <alignment/>
    </xf>
    <xf numFmtId="49" fontId="12" fillId="56" borderId="20" xfId="382" applyNumberFormat="1" applyFont="1" applyFill="1" applyBorder="1" applyAlignment="1">
      <alignment wrapText="1"/>
      <protection/>
    </xf>
    <xf numFmtId="49" fontId="12" fillId="56" borderId="20" xfId="382" applyNumberFormat="1" applyFont="1" applyFill="1" applyBorder="1" applyAlignment="1">
      <alignment horizontal="center" wrapText="1"/>
      <protection/>
    </xf>
    <xf numFmtId="174" fontId="12" fillId="56" borderId="20" xfId="382" applyNumberFormat="1" applyFont="1" applyFill="1" applyBorder="1" applyAlignment="1">
      <alignment wrapText="1"/>
      <protection/>
    </xf>
    <xf numFmtId="3" fontId="12" fillId="56" borderId="20" xfId="382" applyNumberFormat="1" applyFont="1" applyFill="1" applyBorder="1" applyAlignment="1">
      <alignment wrapText="1"/>
      <protection/>
    </xf>
    <xf numFmtId="0" fontId="12" fillId="56" borderId="20" xfId="382" applyFont="1" applyFill="1" applyBorder="1" applyAlignment="1">
      <alignment wrapText="1"/>
      <protection/>
    </xf>
    <xf numFmtId="170" fontId="12" fillId="56" borderId="20" xfId="382" applyNumberFormat="1" applyFont="1" applyFill="1" applyBorder="1" applyAlignment="1">
      <alignment wrapText="1"/>
      <protection/>
    </xf>
    <xf numFmtId="4" fontId="12" fillId="56" borderId="20" xfId="382" applyNumberFormat="1" applyFont="1" applyFill="1" applyBorder="1" applyAlignment="1">
      <alignment wrapText="1"/>
      <protection/>
    </xf>
    <xf numFmtId="168" fontId="12" fillId="56" borderId="20" xfId="382" applyNumberFormat="1" applyFont="1" applyFill="1" applyBorder="1" applyAlignment="1">
      <alignment horizontal="right" wrapText="1"/>
      <protection/>
    </xf>
    <xf numFmtId="172" fontId="12" fillId="56" borderId="20" xfId="382" applyNumberFormat="1" applyFont="1" applyFill="1" applyBorder="1" applyAlignment="1">
      <alignment wrapText="1"/>
      <protection/>
    </xf>
    <xf numFmtId="172" fontId="12" fillId="56" borderId="20" xfId="382" applyNumberFormat="1" applyFont="1" applyFill="1" applyBorder="1" applyAlignment="1">
      <alignment horizontal="center" wrapText="1"/>
      <protection/>
    </xf>
    <xf numFmtId="0" fontId="12" fillId="56" borderId="20" xfId="382" applyFont="1" applyFill="1" applyBorder="1">
      <alignment/>
      <protection/>
    </xf>
    <xf numFmtId="0" fontId="20" fillId="56" borderId="20" xfId="382" applyFont="1" applyFill="1" applyBorder="1">
      <alignment/>
      <protection/>
    </xf>
    <xf numFmtId="49" fontId="14" fillId="56" borderId="21" xfId="382" applyNumberFormat="1" applyFont="1" applyFill="1" applyBorder="1" applyAlignment="1">
      <alignment wrapText="1"/>
      <protection/>
    </xf>
    <xf numFmtId="49" fontId="12" fillId="56" borderId="21" xfId="382" applyNumberFormat="1" applyFont="1" applyFill="1" applyBorder="1" applyAlignment="1">
      <alignment horizontal="center" wrapText="1"/>
      <protection/>
    </xf>
    <xf numFmtId="4" fontId="12" fillId="56" borderId="21" xfId="382" applyNumberFormat="1" applyFont="1" applyFill="1" applyBorder="1" applyAlignment="1">
      <alignment wrapText="1"/>
      <protection/>
    </xf>
    <xf numFmtId="0" fontId="12" fillId="56" borderId="21" xfId="382" applyFont="1" applyFill="1" applyBorder="1">
      <alignment/>
      <protection/>
    </xf>
    <xf numFmtId="169" fontId="12" fillId="56" borderId="21" xfId="382" applyNumberFormat="1" applyFont="1" applyFill="1" applyBorder="1" applyAlignment="1">
      <alignment wrapText="1"/>
      <protection/>
    </xf>
    <xf numFmtId="4" fontId="14" fillId="56" borderId="21" xfId="382" applyNumberFormat="1" applyFont="1" applyFill="1" applyBorder="1" applyAlignment="1">
      <alignment wrapText="1"/>
      <protection/>
    </xf>
    <xf numFmtId="10" fontId="12" fillId="56" borderId="21" xfId="382" applyNumberFormat="1" applyFont="1" applyFill="1" applyBorder="1" applyAlignment="1">
      <alignment wrapText="1"/>
      <protection/>
    </xf>
    <xf numFmtId="168" fontId="14" fillId="56" borderId="21" xfId="392" applyNumberFormat="1" applyFont="1" applyFill="1" applyBorder="1" applyAlignment="1">
      <alignment wrapText="1"/>
    </xf>
    <xf numFmtId="172" fontId="12" fillId="56" borderId="22" xfId="382" applyNumberFormat="1" applyFont="1" applyFill="1" applyBorder="1" applyAlignment="1">
      <alignment wrapText="1"/>
      <protection/>
    </xf>
    <xf numFmtId="172" fontId="12" fillId="56" borderId="22" xfId="382" applyNumberFormat="1" applyFont="1" applyFill="1" applyBorder="1" applyAlignment="1">
      <alignment horizontal="center" wrapText="1"/>
      <protection/>
    </xf>
    <xf numFmtId="0" fontId="12" fillId="56" borderId="22" xfId="382" applyFont="1" applyFill="1" applyBorder="1">
      <alignment/>
      <protection/>
    </xf>
    <xf numFmtId="4" fontId="12" fillId="56" borderId="20" xfId="382" applyNumberFormat="1" applyFont="1" applyFill="1" applyBorder="1">
      <alignment/>
      <protection/>
    </xf>
    <xf numFmtId="0" fontId="14" fillId="56" borderId="21" xfId="382" applyFont="1" applyFill="1" applyBorder="1">
      <alignment/>
      <protection/>
    </xf>
    <xf numFmtId="4" fontId="14" fillId="56" borderId="21" xfId="382" applyNumberFormat="1" applyFont="1" applyFill="1" applyBorder="1">
      <alignment/>
      <protection/>
    </xf>
    <xf numFmtId="3" fontId="12" fillId="56" borderId="22" xfId="382" applyNumberFormat="1" applyFont="1" applyFill="1" applyBorder="1">
      <alignment/>
      <protection/>
    </xf>
    <xf numFmtId="170" fontId="12" fillId="56" borderId="22" xfId="382" applyNumberFormat="1" applyFont="1" applyFill="1" applyBorder="1">
      <alignment/>
      <protection/>
    </xf>
    <xf numFmtId="4" fontId="12" fillId="56" borderId="22" xfId="382" applyNumberFormat="1" applyFont="1" applyFill="1" applyBorder="1">
      <alignment/>
      <protection/>
    </xf>
    <xf numFmtId="3" fontId="12" fillId="56" borderId="20" xfId="382" applyNumberFormat="1" applyFont="1" applyFill="1" applyBorder="1">
      <alignment/>
      <protection/>
    </xf>
    <xf numFmtId="170" fontId="12" fillId="56" borderId="20" xfId="382" applyNumberFormat="1" applyFont="1" applyFill="1" applyBorder="1">
      <alignment/>
      <protection/>
    </xf>
    <xf numFmtId="2" fontId="12" fillId="56" borderId="20" xfId="382" applyNumberFormat="1" applyFont="1" applyFill="1" applyBorder="1" applyAlignment="1">
      <alignment wrapText="1"/>
      <protection/>
    </xf>
    <xf numFmtId="3" fontId="14" fillId="56" borderId="21" xfId="382" applyNumberFormat="1" applyFont="1" applyFill="1" applyBorder="1">
      <alignment/>
      <protection/>
    </xf>
    <xf numFmtId="9" fontId="14" fillId="56" borderId="21" xfId="392" applyFont="1" applyFill="1" applyBorder="1" applyAlignment="1">
      <alignment/>
    </xf>
    <xf numFmtId="0" fontId="28" fillId="55" borderId="0" xfId="382" applyFont="1" applyFill="1" applyAlignment="1">
      <alignment vertical="center"/>
      <protection/>
    </xf>
    <xf numFmtId="0" fontId="25" fillId="35" borderId="0" xfId="382" applyFont="1" applyFill="1" applyBorder="1" applyAlignment="1">
      <alignment horizontal="center"/>
      <protection/>
    </xf>
    <xf numFmtId="0" fontId="25" fillId="35" borderId="0" xfId="382" applyFont="1" applyFill="1" applyBorder="1" applyAlignment="1">
      <alignment horizontal="left"/>
      <protection/>
    </xf>
    <xf numFmtId="0" fontId="12" fillId="56" borderId="22" xfId="382" applyFont="1" applyFill="1" applyBorder="1" applyAlignment="1">
      <alignment vertical="center"/>
      <protection/>
    </xf>
    <xf numFmtId="168" fontId="12" fillId="56" borderId="22" xfId="382" applyNumberFormat="1" applyFont="1" applyFill="1" applyBorder="1" applyAlignment="1">
      <alignment horizontal="right" vertical="center" wrapText="1"/>
      <protection/>
    </xf>
    <xf numFmtId="168" fontId="12" fillId="56" borderId="22" xfId="392" applyNumberFormat="1" applyFont="1" applyFill="1" applyBorder="1" applyAlignment="1">
      <alignment vertical="center"/>
    </xf>
    <xf numFmtId="173" fontId="12" fillId="56" borderId="22" xfId="382" applyNumberFormat="1" applyFont="1" applyFill="1" applyBorder="1" applyAlignment="1">
      <alignment horizontal="center" vertical="center"/>
      <protection/>
    </xf>
    <xf numFmtId="0" fontId="12" fillId="56" borderId="20" xfId="0" applyFont="1" applyFill="1" applyBorder="1" applyAlignment="1">
      <alignment horizontal="left" vertical="center"/>
    </xf>
    <xf numFmtId="168" fontId="14" fillId="56" borderId="21" xfId="382" applyNumberFormat="1" applyFont="1" applyFill="1" applyBorder="1">
      <alignment/>
      <protection/>
    </xf>
    <xf numFmtId="0" fontId="24" fillId="35" borderId="0" xfId="382" applyFont="1" applyFill="1" applyBorder="1">
      <alignment/>
      <protection/>
    </xf>
    <xf numFmtId="4" fontId="14" fillId="55" borderId="0" xfId="382" applyNumberFormat="1" applyFont="1" applyFill="1">
      <alignment/>
      <protection/>
    </xf>
    <xf numFmtId="4" fontId="14" fillId="55" borderId="0" xfId="382" applyNumberFormat="1" applyFont="1" applyFill="1" applyBorder="1" applyAlignment="1">
      <alignment wrapText="1"/>
      <protection/>
    </xf>
    <xf numFmtId="168" fontId="21" fillId="55" borderId="0" xfId="392" applyNumberFormat="1" applyFont="1" applyFill="1" applyAlignment="1">
      <alignment/>
    </xf>
    <xf numFmtId="2" fontId="12" fillId="55" borderId="0" xfId="382" applyNumberFormat="1" applyFont="1" applyFill="1">
      <alignment/>
      <protection/>
    </xf>
    <xf numFmtId="0" fontId="12" fillId="56" borderId="21" xfId="382" applyFont="1" applyFill="1" applyBorder="1" applyAlignment="1">
      <alignment vertical="center"/>
      <protection/>
    </xf>
    <xf numFmtId="0" fontId="9" fillId="55" borderId="0" xfId="0" applyFont="1" applyFill="1" applyBorder="1" applyAlignment="1">
      <alignment/>
    </xf>
    <xf numFmtId="0" fontId="6" fillId="0" borderId="0" xfId="380" applyFont="1" applyFill="1">
      <alignment/>
      <protection/>
    </xf>
    <xf numFmtId="180" fontId="12" fillId="56" borderId="22" xfId="382" applyNumberFormat="1" applyFont="1" applyFill="1" applyBorder="1" applyAlignment="1">
      <alignment wrapText="1"/>
      <protection/>
    </xf>
    <xf numFmtId="180" fontId="12" fillId="56" borderId="20" xfId="382" applyNumberFormat="1" applyFont="1" applyFill="1" applyBorder="1" applyAlignment="1">
      <alignment wrapText="1"/>
      <protection/>
    </xf>
    <xf numFmtId="170" fontId="14" fillId="0" borderId="0" xfId="382" applyNumberFormat="1" applyFont="1" applyFill="1" applyBorder="1" applyAlignment="1">
      <alignment horizontal="center" wrapText="1"/>
      <protection/>
    </xf>
    <xf numFmtId="0" fontId="11" fillId="55" borderId="23" xfId="0" applyFont="1" applyFill="1" applyBorder="1" applyAlignment="1">
      <alignment/>
    </xf>
    <xf numFmtId="0" fontId="9" fillId="55" borderId="24" xfId="0" applyFont="1" applyFill="1" applyBorder="1" applyAlignment="1">
      <alignment/>
    </xf>
    <xf numFmtId="0" fontId="9" fillId="55" borderId="25" xfId="0" applyFont="1" applyFill="1" applyBorder="1" applyAlignment="1">
      <alignment/>
    </xf>
    <xf numFmtId="0" fontId="9" fillId="55" borderId="26" xfId="0" applyFont="1" applyFill="1" applyBorder="1" applyAlignment="1">
      <alignment/>
    </xf>
    <xf numFmtId="0" fontId="9" fillId="55" borderId="27" xfId="0" applyFont="1" applyFill="1" applyBorder="1" applyAlignment="1">
      <alignment/>
    </xf>
    <xf numFmtId="0" fontId="29" fillId="55" borderId="26" xfId="0" applyFont="1" applyFill="1" applyBorder="1" applyAlignment="1">
      <alignment/>
    </xf>
    <xf numFmtId="0" fontId="9" fillId="55" borderId="0" xfId="0" applyFont="1" applyFill="1" applyBorder="1" applyAlignment="1">
      <alignment horizontal="right"/>
    </xf>
    <xf numFmtId="0" fontId="5" fillId="55" borderId="28" xfId="379" applyFont="1" applyFill="1" applyBorder="1" applyAlignment="1">
      <alignment horizontal="center" vertical="center" wrapText="1"/>
      <protection/>
    </xf>
    <xf numFmtId="0" fontId="5" fillId="55" borderId="19" xfId="379" applyFont="1" applyFill="1" applyBorder="1" applyAlignment="1">
      <alignment horizontal="center" vertical="center" wrapText="1"/>
      <protection/>
    </xf>
    <xf numFmtId="0" fontId="9" fillId="55" borderId="19" xfId="0" applyFont="1" applyFill="1" applyBorder="1" applyAlignment="1">
      <alignment/>
    </xf>
    <xf numFmtId="0" fontId="7" fillId="55" borderId="19" xfId="379" applyFont="1" applyFill="1" applyBorder="1" applyAlignment="1">
      <alignment horizontal="center" vertical="center" wrapText="1"/>
      <protection/>
    </xf>
    <xf numFmtId="0" fontId="6" fillId="55" borderId="19" xfId="381" applyFont="1" applyFill="1" applyBorder="1" applyAlignment="1">
      <alignment horizontal="left"/>
      <protection/>
    </xf>
    <xf numFmtId="3" fontId="9" fillId="55" borderId="19" xfId="0" applyNumberFormat="1" applyFont="1" applyFill="1" applyBorder="1" applyAlignment="1">
      <alignment/>
    </xf>
    <xf numFmtId="3" fontId="6" fillId="55" borderId="19" xfId="0" applyNumberFormat="1" applyFont="1" applyFill="1" applyBorder="1" applyAlignment="1">
      <alignment horizontal="right" vertical="center"/>
    </xf>
    <xf numFmtId="3" fontId="8" fillId="55" borderId="19" xfId="0" applyNumberFormat="1" applyFont="1" applyFill="1" applyBorder="1" applyAlignment="1">
      <alignment/>
    </xf>
    <xf numFmtId="0" fontId="6" fillId="55" borderId="28" xfId="0" applyFont="1" applyFill="1" applyBorder="1" applyAlignment="1">
      <alignment vertical="center"/>
    </xf>
    <xf numFmtId="0" fontId="5" fillId="55" borderId="28" xfId="379" applyFont="1" applyFill="1" applyBorder="1">
      <alignment/>
      <protection/>
    </xf>
    <xf numFmtId="0" fontId="5" fillId="55" borderId="19" xfId="379" applyFont="1" applyFill="1" applyBorder="1" applyAlignment="1">
      <alignment horizontal="left"/>
      <protection/>
    </xf>
    <xf numFmtId="3" fontId="11" fillId="55" borderId="19" xfId="0" applyNumberFormat="1" applyFont="1" applyFill="1" applyBorder="1" applyAlignment="1">
      <alignment/>
    </xf>
    <xf numFmtId="4" fontId="7" fillId="55" borderId="19" xfId="0" applyNumberFormat="1" applyFont="1" applyFill="1" applyBorder="1" applyAlignment="1">
      <alignment/>
    </xf>
    <xf numFmtId="0" fontId="8" fillId="55" borderId="29" xfId="0" applyFont="1" applyFill="1" applyBorder="1" applyAlignment="1">
      <alignment/>
    </xf>
    <xf numFmtId="10" fontId="8" fillId="55" borderId="30" xfId="395" applyNumberFormat="1" applyFont="1" applyFill="1" applyBorder="1" applyAlignment="1">
      <alignment/>
    </xf>
    <xf numFmtId="0" fontId="9" fillId="55" borderId="30" xfId="0" applyFont="1" applyFill="1" applyBorder="1" applyAlignment="1">
      <alignment/>
    </xf>
    <xf numFmtId="0" fontId="9" fillId="55" borderId="31" xfId="0" applyFont="1" applyFill="1" applyBorder="1" applyAlignment="1">
      <alignment/>
    </xf>
    <xf numFmtId="0" fontId="9" fillId="56" borderId="0" xfId="0" applyFont="1" applyFill="1" applyAlignment="1">
      <alignment/>
    </xf>
    <xf numFmtId="0" fontId="11" fillId="56" borderId="0" xfId="0" applyFont="1" applyFill="1" applyAlignment="1">
      <alignment/>
    </xf>
    <xf numFmtId="0" fontId="5" fillId="56" borderId="19" xfId="379" applyFont="1" applyFill="1" applyBorder="1" applyAlignment="1">
      <alignment horizontal="left" vertical="center" wrapText="1"/>
      <protection/>
    </xf>
    <xf numFmtId="3" fontId="5" fillId="56" borderId="19" xfId="379" applyNumberFormat="1" applyFont="1" applyFill="1" applyBorder="1" applyAlignment="1">
      <alignment horizontal="right" vertical="center" wrapText="1"/>
      <protection/>
    </xf>
    <xf numFmtId="0" fontId="6" fillId="56" borderId="19" xfId="381" applyFont="1" applyFill="1" applyBorder="1" applyAlignment="1">
      <alignment horizontal="left"/>
      <protection/>
    </xf>
    <xf numFmtId="3" fontId="6" fillId="56" borderId="19" xfId="379" applyNumberFormat="1" applyFont="1" applyFill="1" applyBorder="1" applyAlignment="1">
      <alignment horizontal="right"/>
      <protection/>
    </xf>
    <xf numFmtId="3" fontId="6" fillId="56" borderId="19" xfId="139" applyNumberFormat="1" applyFont="1" applyFill="1" applyBorder="1" applyAlignment="1">
      <alignment horizontal="right"/>
    </xf>
    <xf numFmtId="0" fontId="2" fillId="56" borderId="19" xfId="0" applyFont="1" applyFill="1" applyBorder="1" applyAlignment="1">
      <alignment vertical="center"/>
    </xf>
    <xf numFmtId="0" fontId="13" fillId="56" borderId="0" xfId="379" applyFont="1" applyFill="1" applyBorder="1">
      <alignment/>
      <protection/>
    </xf>
    <xf numFmtId="169" fontId="9" fillId="55" borderId="0" xfId="0" applyNumberFormat="1" applyFont="1" applyFill="1" applyBorder="1" applyAlignment="1">
      <alignment/>
    </xf>
    <xf numFmtId="3" fontId="9" fillId="0" borderId="0" xfId="0" applyNumberFormat="1" applyFont="1" applyAlignment="1">
      <alignment/>
    </xf>
    <xf numFmtId="0" fontId="12" fillId="56" borderId="22" xfId="0" applyFont="1" applyFill="1" applyBorder="1" applyAlignment="1">
      <alignment horizontal="left" vertical="center"/>
    </xf>
    <xf numFmtId="43" fontId="14" fillId="56" borderId="21" xfId="382" applyNumberFormat="1" applyFont="1" applyFill="1" applyBorder="1" applyAlignment="1">
      <alignment horizontal="center" vertical="center"/>
      <protection/>
    </xf>
    <xf numFmtId="10" fontId="12" fillId="56" borderId="22" xfId="392" applyNumberFormat="1" applyFont="1" applyFill="1" applyBorder="1" applyAlignment="1">
      <alignment wrapText="1"/>
    </xf>
    <xf numFmtId="10" fontId="12" fillId="56" borderId="20" xfId="392" applyNumberFormat="1" applyFont="1" applyFill="1" applyBorder="1" applyAlignment="1">
      <alignment wrapText="1"/>
    </xf>
    <xf numFmtId="10" fontId="12" fillId="56" borderId="20" xfId="392" applyNumberFormat="1" applyFont="1" applyFill="1" applyBorder="1" applyAlignment="1">
      <alignment/>
    </xf>
    <xf numFmtId="10" fontId="12" fillId="56" borderId="22" xfId="392" applyNumberFormat="1" applyFont="1" applyFill="1" applyBorder="1" applyAlignment="1">
      <alignment/>
    </xf>
    <xf numFmtId="40" fontId="89" fillId="55" borderId="0" xfId="382" applyNumberFormat="1" applyFont="1" applyFill="1" applyBorder="1" applyAlignment="1">
      <alignment horizontal="center" wrapText="1"/>
      <protection/>
    </xf>
    <xf numFmtId="43" fontId="15" fillId="55" borderId="0" xfId="118" applyFont="1" applyFill="1" applyAlignment="1">
      <alignment/>
    </xf>
    <xf numFmtId="10" fontId="25" fillId="35" borderId="0" xfId="382" applyNumberFormat="1" applyFont="1" applyFill="1" applyBorder="1" applyAlignment="1">
      <alignment horizontal="center" wrapText="1"/>
      <protection/>
    </xf>
    <xf numFmtId="167" fontId="9" fillId="0" borderId="0" xfId="118" applyNumberFormat="1" applyFont="1" applyAlignment="1">
      <alignment/>
    </xf>
    <xf numFmtId="0" fontId="90" fillId="0" borderId="0" xfId="0" applyFont="1" applyAlignment="1">
      <alignment/>
    </xf>
    <xf numFmtId="181" fontId="6" fillId="56" borderId="19" xfId="379" applyNumberFormat="1" applyFont="1" applyFill="1" applyBorder="1" applyAlignment="1">
      <alignment horizontal="right"/>
      <protection/>
    </xf>
    <xf numFmtId="181" fontId="6" fillId="56" borderId="19" xfId="139" applyNumberFormat="1" applyFont="1" applyFill="1" applyBorder="1" applyAlignment="1">
      <alignment horizontal="right"/>
    </xf>
    <xf numFmtId="169" fontId="12" fillId="56" borderId="21" xfId="382" applyNumberFormat="1" applyFont="1" applyFill="1" applyBorder="1">
      <alignment/>
      <protection/>
    </xf>
    <xf numFmtId="172" fontId="12" fillId="0" borderId="0" xfId="382" applyNumberFormat="1" applyFont="1" applyFill="1" applyBorder="1" applyAlignment="1">
      <alignment horizontal="center" wrapText="1"/>
      <protection/>
    </xf>
    <xf numFmtId="49" fontId="12" fillId="0" borderId="0" xfId="382" applyNumberFormat="1" applyFont="1" applyFill="1" applyBorder="1" applyAlignment="1">
      <alignment horizontal="center" wrapText="1"/>
      <protection/>
    </xf>
    <xf numFmtId="0" fontId="18" fillId="55" borderId="0" xfId="0" applyFont="1" applyFill="1" applyAlignment="1">
      <alignment vertical="top"/>
    </xf>
    <xf numFmtId="0" fontId="14" fillId="55" borderId="0" xfId="0" applyFont="1" applyFill="1" applyAlignment="1">
      <alignment wrapText="1"/>
    </xf>
    <xf numFmtId="0" fontId="24" fillId="57" borderId="0" xfId="378" applyFont="1" applyFill="1" applyBorder="1">
      <alignment/>
      <protection/>
    </xf>
    <xf numFmtId="0" fontId="25" fillId="57" borderId="0" xfId="0" applyFont="1" applyFill="1" applyBorder="1" applyAlignment="1">
      <alignment vertical="top"/>
    </xf>
    <xf numFmtId="0" fontId="25" fillId="57" borderId="0" xfId="378" applyFont="1" applyFill="1" applyBorder="1" applyAlignment="1">
      <alignment horizontal="center"/>
      <protection/>
    </xf>
    <xf numFmtId="0" fontId="12" fillId="55" borderId="0" xfId="378" applyFont="1" applyFill="1">
      <alignment/>
      <protection/>
    </xf>
    <xf numFmtId="0" fontId="25" fillId="57" borderId="0" xfId="0" applyFont="1" applyFill="1" applyBorder="1" applyAlignment="1">
      <alignment horizontal="center" wrapText="1"/>
    </xf>
    <xf numFmtId="0" fontId="25" fillId="57" borderId="0" xfId="378" applyFont="1" applyFill="1" applyBorder="1" applyAlignment="1">
      <alignment horizontal="center" wrapText="1"/>
      <protection/>
    </xf>
    <xf numFmtId="0" fontId="14" fillId="56" borderId="22" xfId="378" applyFont="1" applyFill="1" applyBorder="1">
      <alignment/>
      <protection/>
    </xf>
    <xf numFmtId="0" fontId="14" fillId="56" borderId="22" xfId="0" applyFont="1" applyFill="1" applyBorder="1" applyAlignment="1">
      <alignment vertical="top"/>
    </xf>
    <xf numFmtId="43" fontId="14" fillId="5" borderId="22" xfId="378" applyNumberFormat="1" applyFont="1" applyFill="1" applyBorder="1">
      <alignment/>
      <protection/>
    </xf>
    <xf numFmtId="168" fontId="14" fillId="56" borderId="22" xfId="395" applyNumberFormat="1" applyFont="1" applyFill="1" applyBorder="1" applyAlignment="1">
      <alignment/>
    </xf>
    <xf numFmtId="43" fontId="14" fillId="56" borderId="22" xfId="378" applyNumberFormat="1" applyFont="1" applyFill="1" applyBorder="1">
      <alignment/>
      <protection/>
    </xf>
    <xf numFmtId="43" fontId="15" fillId="55" borderId="0" xfId="378" applyNumberFormat="1" applyFont="1" applyFill="1">
      <alignment/>
      <protection/>
    </xf>
    <xf numFmtId="168" fontId="12" fillId="55" borderId="0" xfId="395" applyNumberFormat="1" applyFont="1" applyFill="1" applyAlignment="1">
      <alignment/>
    </xf>
    <xf numFmtId="0" fontId="12" fillId="56" borderId="20" xfId="378" applyFont="1" applyFill="1" applyBorder="1" applyAlignment="1">
      <alignment horizontal="left"/>
      <protection/>
    </xf>
    <xf numFmtId="168" fontId="12" fillId="5" borderId="20" xfId="378" applyNumberFormat="1" applyFont="1" applyFill="1" applyBorder="1">
      <alignment/>
      <protection/>
    </xf>
    <xf numFmtId="168" fontId="12" fillId="5" borderId="20" xfId="395" applyNumberFormat="1" applyFont="1" applyFill="1" applyBorder="1" applyAlignment="1">
      <alignment/>
    </xf>
    <xf numFmtId="43" fontId="12" fillId="5" borderId="20" xfId="378" applyNumberFormat="1" applyFont="1" applyFill="1" applyBorder="1">
      <alignment/>
      <protection/>
    </xf>
    <xf numFmtId="168" fontId="12" fillId="56" borderId="20" xfId="378" applyNumberFormat="1" applyFont="1" applyFill="1" applyBorder="1">
      <alignment/>
      <protection/>
    </xf>
    <xf numFmtId="168" fontId="12" fillId="56" borderId="20" xfId="395" applyNumberFormat="1" applyFont="1" applyFill="1" applyBorder="1" applyAlignment="1">
      <alignment/>
    </xf>
    <xf numFmtId="178" fontId="20" fillId="56" borderId="20" xfId="139" applyNumberFormat="1" applyFont="1" applyFill="1" applyBorder="1" applyAlignment="1">
      <alignment/>
    </xf>
    <xf numFmtId="43" fontId="12" fillId="56" borderId="20" xfId="378" applyNumberFormat="1" applyFont="1" applyFill="1" applyBorder="1">
      <alignment/>
      <protection/>
    </xf>
    <xf numFmtId="0" fontId="12" fillId="56" borderId="20" xfId="378" applyFont="1" applyFill="1" applyBorder="1" applyAlignment="1">
      <alignment wrapText="1"/>
      <protection/>
    </xf>
    <xf numFmtId="0" fontId="50" fillId="56" borderId="20" xfId="378" applyFont="1" applyFill="1" applyBorder="1" applyAlignment="1">
      <alignment wrapText="1"/>
      <protection/>
    </xf>
    <xf numFmtId="168" fontId="50" fillId="5" borderId="20" xfId="395" applyNumberFormat="1" applyFont="1" applyFill="1" applyBorder="1" applyAlignment="1">
      <alignment/>
    </xf>
    <xf numFmtId="43" fontId="50" fillId="5" borderId="20" xfId="378" applyNumberFormat="1" applyFont="1" applyFill="1" applyBorder="1">
      <alignment/>
      <protection/>
    </xf>
    <xf numFmtId="168" fontId="50" fillId="56" borderId="20" xfId="395" applyNumberFormat="1" applyFont="1" applyFill="1" applyBorder="1" applyAlignment="1">
      <alignment/>
    </xf>
    <xf numFmtId="43" fontId="50" fillId="56" borderId="20" xfId="378" applyNumberFormat="1" applyFont="1" applyFill="1" applyBorder="1">
      <alignment/>
      <protection/>
    </xf>
    <xf numFmtId="178" fontId="50" fillId="5" borderId="20" xfId="139" applyNumberFormat="1" applyFont="1" applyFill="1" applyBorder="1" applyAlignment="1">
      <alignment/>
    </xf>
    <xf numFmtId="178" fontId="51" fillId="56" borderId="20" xfId="139" applyNumberFormat="1" applyFont="1" applyFill="1" applyBorder="1" applyAlignment="1">
      <alignment/>
    </xf>
    <xf numFmtId="41" fontId="12" fillId="5" borderId="20" xfId="395" applyNumberFormat="1" applyFont="1" applyFill="1" applyBorder="1" applyAlignment="1">
      <alignment/>
    </xf>
    <xf numFmtId="41" fontId="12" fillId="5" borderId="20" xfId="378" applyNumberFormat="1" applyFont="1" applyFill="1" applyBorder="1">
      <alignment/>
      <protection/>
    </xf>
    <xf numFmtId="41" fontId="12" fillId="56" borderId="20" xfId="395" applyNumberFormat="1" applyFont="1" applyFill="1" applyBorder="1" applyAlignment="1">
      <alignment/>
    </xf>
    <xf numFmtId="41" fontId="12" fillId="56" borderId="20" xfId="378" applyNumberFormat="1" applyFont="1" applyFill="1" applyBorder="1">
      <alignment/>
      <protection/>
    </xf>
    <xf numFmtId="0" fontId="12" fillId="56" borderId="20" xfId="378" applyFont="1" applyFill="1" applyBorder="1" applyAlignment="1">
      <alignment horizontal="left" vertical="top"/>
      <protection/>
    </xf>
    <xf numFmtId="0" fontId="50" fillId="56" borderId="20" xfId="378" applyFont="1" applyFill="1" applyBorder="1" applyAlignment="1">
      <alignment horizontal="left"/>
      <protection/>
    </xf>
    <xf numFmtId="0" fontId="50" fillId="56" borderId="20" xfId="378" applyFont="1" applyFill="1" applyBorder="1" applyAlignment="1" quotePrefix="1">
      <alignment wrapText="1"/>
      <protection/>
    </xf>
    <xf numFmtId="0" fontId="50" fillId="55" borderId="0" xfId="378" applyFont="1" applyFill="1">
      <alignment/>
      <protection/>
    </xf>
    <xf numFmtId="41" fontId="50" fillId="5" borderId="20" xfId="395" applyNumberFormat="1" applyFont="1" applyFill="1" applyBorder="1" applyAlignment="1">
      <alignment/>
    </xf>
    <xf numFmtId="41" fontId="50" fillId="56" borderId="20" xfId="395" applyNumberFormat="1" applyFont="1" applyFill="1" applyBorder="1" applyAlignment="1">
      <alignment/>
    </xf>
    <xf numFmtId="43" fontId="12" fillId="55" borderId="0" xfId="378" applyNumberFormat="1" applyFont="1" applyFill="1">
      <alignment/>
      <protection/>
    </xf>
    <xf numFmtId="184" fontId="51" fillId="56" borderId="20" xfId="139" applyNumberFormat="1" applyFont="1" applyFill="1" applyBorder="1" applyAlignment="1">
      <alignment/>
    </xf>
    <xf numFmtId="40" fontId="15" fillId="55" borderId="0" xfId="378" applyNumberFormat="1" applyFont="1" applyFill="1">
      <alignment/>
      <protection/>
    </xf>
    <xf numFmtId="0" fontId="12" fillId="56" borderId="20" xfId="378" applyFont="1" applyFill="1" applyBorder="1" applyAlignment="1" quotePrefix="1">
      <alignment wrapText="1"/>
      <protection/>
    </xf>
    <xf numFmtId="0" fontId="12" fillId="5" borderId="20" xfId="378" applyFont="1" applyFill="1" applyBorder="1">
      <alignment/>
      <protection/>
    </xf>
    <xf numFmtId="0" fontId="14" fillId="56" borderId="20" xfId="378" applyFont="1" applyFill="1" applyBorder="1" applyAlignment="1">
      <alignment horizontal="left"/>
      <protection/>
    </xf>
    <xf numFmtId="0" fontId="14" fillId="56" borderId="20" xfId="378" applyFont="1" applyFill="1" applyBorder="1" applyAlignment="1">
      <alignment wrapText="1"/>
      <protection/>
    </xf>
    <xf numFmtId="168" fontId="14" fillId="5" borderId="20" xfId="378" applyNumberFormat="1" applyFont="1" applyFill="1" applyBorder="1">
      <alignment/>
      <protection/>
    </xf>
    <xf numFmtId="4" fontId="14" fillId="5" borderId="20" xfId="378" applyNumberFormat="1" applyFont="1" applyFill="1" applyBorder="1">
      <alignment/>
      <protection/>
    </xf>
    <xf numFmtId="168" fontId="14" fillId="56" borderId="20" xfId="378" applyNumberFormat="1" applyFont="1" applyFill="1" applyBorder="1">
      <alignment/>
      <protection/>
    </xf>
    <xf numFmtId="4" fontId="14" fillId="56" borderId="20" xfId="378" applyNumberFormat="1" applyFont="1" applyFill="1" applyBorder="1">
      <alignment/>
      <protection/>
    </xf>
    <xf numFmtId="43" fontId="14" fillId="56" borderId="20" xfId="378" applyNumberFormat="1" applyFont="1" applyFill="1" applyBorder="1">
      <alignment/>
      <protection/>
    </xf>
    <xf numFmtId="40" fontId="12" fillId="55" borderId="0" xfId="378" applyNumberFormat="1" applyFont="1" applyFill="1">
      <alignment/>
      <protection/>
    </xf>
    <xf numFmtId="4" fontId="12" fillId="5" borderId="20" xfId="378" applyNumberFormat="1" applyFont="1" applyFill="1" applyBorder="1">
      <alignment/>
      <protection/>
    </xf>
    <xf numFmtId="4" fontId="12" fillId="56" borderId="20" xfId="378" applyNumberFormat="1" applyFont="1" applyFill="1" applyBorder="1">
      <alignment/>
      <protection/>
    </xf>
    <xf numFmtId="4" fontId="50" fillId="5" borderId="20" xfId="378" applyNumberFormat="1" applyFont="1" applyFill="1" applyBorder="1">
      <alignment/>
      <protection/>
    </xf>
    <xf numFmtId="4" fontId="50" fillId="56" borderId="20" xfId="378" applyNumberFormat="1" applyFont="1" applyFill="1" applyBorder="1">
      <alignment/>
      <protection/>
    </xf>
    <xf numFmtId="0" fontId="12" fillId="56" borderId="21" xfId="378" applyFont="1" applyFill="1" applyBorder="1" applyAlignment="1">
      <alignment horizontal="left"/>
      <protection/>
    </xf>
    <xf numFmtId="43" fontId="50" fillId="56" borderId="21" xfId="378" applyNumberFormat="1" applyFont="1" applyFill="1" applyBorder="1">
      <alignment/>
      <protection/>
    </xf>
    <xf numFmtId="4" fontId="50" fillId="56" borderId="21" xfId="378" applyNumberFormat="1" applyFont="1" applyFill="1" applyBorder="1">
      <alignment/>
      <protection/>
    </xf>
    <xf numFmtId="43" fontId="50" fillId="5" borderId="21" xfId="378" applyNumberFormat="1" applyFont="1" applyFill="1" applyBorder="1">
      <alignment/>
      <protection/>
    </xf>
    <xf numFmtId="0" fontId="14" fillId="56" borderId="21" xfId="378" applyFont="1" applyFill="1" applyBorder="1" applyAlignment="1">
      <alignment horizontal="left"/>
      <protection/>
    </xf>
    <xf numFmtId="0" fontId="14" fillId="56" borderId="21" xfId="378" applyFont="1" applyFill="1" applyBorder="1" applyAlignment="1">
      <alignment wrapText="1"/>
      <protection/>
    </xf>
    <xf numFmtId="168" fontId="14" fillId="5" borderId="21" xfId="395" applyNumberFormat="1" applyFont="1" applyFill="1" applyBorder="1" applyAlignment="1">
      <alignment/>
    </xf>
    <xf numFmtId="0" fontId="12" fillId="5" borderId="21" xfId="378" applyFont="1" applyFill="1" applyBorder="1">
      <alignment/>
      <protection/>
    </xf>
    <xf numFmtId="43" fontId="14" fillId="5" borderId="21" xfId="378" applyNumberFormat="1" applyFont="1" applyFill="1" applyBorder="1">
      <alignment/>
      <protection/>
    </xf>
    <xf numFmtId="168" fontId="14" fillId="56" borderId="21" xfId="395" applyNumberFormat="1" applyFont="1" applyFill="1" applyBorder="1" applyAlignment="1">
      <alignment/>
    </xf>
    <xf numFmtId="0" fontId="12" fillId="56" borderId="21" xfId="378" applyFont="1" applyFill="1" applyBorder="1">
      <alignment/>
      <protection/>
    </xf>
    <xf numFmtId="43" fontId="14" fillId="56" borderId="21" xfId="378" applyNumberFormat="1" applyFont="1" applyFill="1" applyBorder="1">
      <alignment/>
      <protection/>
    </xf>
    <xf numFmtId="0" fontId="52" fillId="35" borderId="22" xfId="378" applyFont="1" applyFill="1" applyBorder="1">
      <alignment/>
      <protection/>
    </xf>
    <xf numFmtId="185" fontId="25" fillId="35" borderId="22" xfId="378" applyNumberFormat="1" applyFont="1" applyFill="1" applyBorder="1" applyAlignment="1">
      <alignment horizontal="center" wrapText="1"/>
      <protection/>
    </xf>
    <xf numFmtId="0" fontId="25" fillId="35" borderId="22" xfId="378" applyFont="1" applyFill="1" applyBorder="1" applyAlignment="1">
      <alignment horizontal="center" wrapText="1"/>
      <protection/>
    </xf>
    <xf numFmtId="0" fontId="14" fillId="56" borderId="20" xfId="378" applyFont="1" applyFill="1" applyBorder="1">
      <alignment/>
      <protection/>
    </xf>
    <xf numFmtId="0" fontId="12" fillId="56" borderId="20" xfId="378" applyFont="1" applyFill="1" applyBorder="1">
      <alignment/>
      <protection/>
    </xf>
    <xf numFmtId="3" fontId="12" fillId="56" borderId="20" xfId="378" applyNumberFormat="1" applyFont="1" applyFill="1" applyBorder="1">
      <alignment/>
      <protection/>
    </xf>
    <xf numFmtId="167" fontId="12" fillId="56" borderId="20" xfId="378" applyNumberFormat="1" applyFont="1" applyFill="1" applyBorder="1">
      <alignment/>
      <protection/>
    </xf>
    <xf numFmtId="170" fontId="12" fillId="56" borderId="21" xfId="378" applyNumberFormat="1" applyFont="1" applyFill="1" applyBorder="1">
      <alignment/>
      <protection/>
    </xf>
    <xf numFmtId="177" fontId="12" fillId="56" borderId="21" xfId="378" applyNumberFormat="1" applyFont="1" applyFill="1" applyBorder="1">
      <alignment/>
      <protection/>
    </xf>
    <xf numFmtId="186" fontId="12" fillId="55" borderId="0" xfId="378" applyNumberFormat="1" applyFont="1" applyFill="1">
      <alignment/>
      <protection/>
    </xf>
    <xf numFmtId="0" fontId="12" fillId="56" borderId="20" xfId="378" applyFont="1" applyFill="1" applyBorder="1" applyAlignment="1" quotePrefix="1">
      <alignment wrapText="1"/>
      <protection/>
    </xf>
    <xf numFmtId="187" fontId="12" fillId="55" borderId="0" xfId="378" applyNumberFormat="1" applyFont="1" applyFill="1">
      <alignment/>
      <protection/>
    </xf>
    <xf numFmtId="0" fontId="12" fillId="55" borderId="0" xfId="378" applyFont="1" applyFill="1" quotePrefix="1">
      <alignment/>
      <protection/>
    </xf>
    <xf numFmtId="4" fontId="12" fillId="55" borderId="0" xfId="378" applyNumberFormat="1" applyFont="1" applyFill="1">
      <alignment/>
      <protection/>
    </xf>
    <xf numFmtId="4" fontId="50" fillId="5" borderId="21" xfId="378" applyNumberFormat="1" applyFont="1" applyFill="1" applyBorder="1">
      <alignment/>
      <protection/>
    </xf>
    <xf numFmtId="188" fontId="12" fillId="55" borderId="0" xfId="378" applyNumberFormat="1" applyFont="1" applyFill="1">
      <alignment/>
      <protection/>
    </xf>
    <xf numFmtId="0" fontId="18" fillId="58" borderId="0" xfId="0" applyFont="1" applyFill="1" applyAlignment="1">
      <alignment vertical="top"/>
    </xf>
    <xf numFmtId="0" fontId="49" fillId="58" borderId="0" xfId="0" applyFont="1" applyFill="1" applyBorder="1" applyAlignment="1">
      <alignment/>
    </xf>
    <xf numFmtId="0" fontId="14" fillId="58" borderId="0" xfId="0" applyFont="1" applyFill="1" applyAlignment="1">
      <alignment/>
    </xf>
    <xf numFmtId="0" fontId="12" fillId="58" borderId="0" xfId="0" applyFont="1" applyFill="1" applyAlignment="1">
      <alignment wrapText="1"/>
    </xf>
    <xf numFmtId="0" fontId="18" fillId="58" borderId="0" xfId="0" applyFont="1" applyFill="1" applyAlignment="1">
      <alignment wrapText="1"/>
    </xf>
    <xf numFmtId="0" fontId="12" fillId="58" borderId="0" xfId="378" applyFont="1" applyFill="1">
      <alignment/>
      <protection/>
    </xf>
    <xf numFmtId="0" fontId="22" fillId="58" borderId="0" xfId="378" applyFont="1" applyFill="1">
      <alignment/>
      <protection/>
    </xf>
    <xf numFmtId="43" fontId="12" fillId="58" borderId="0" xfId="139" applyFont="1" applyFill="1" applyAlignment="1">
      <alignment/>
    </xf>
    <xf numFmtId="164" fontId="12" fillId="55" borderId="0" xfId="378" applyNumberFormat="1" applyFont="1" applyFill="1">
      <alignment/>
      <protection/>
    </xf>
    <xf numFmtId="180" fontId="12" fillId="56" borderId="21" xfId="382" applyNumberFormat="1" applyFont="1" applyFill="1" applyBorder="1" applyAlignment="1">
      <alignment wrapText="1"/>
      <protection/>
    </xf>
    <xf numFmtId="168" fontId="12" fillId="56" borderId="22" xfId="395" applyNumberFormat="1" applyFont="1" applyFill="1" applyBorder="1" applyAlignment="1">
      <alignment vertical="center"/>
    </xf>
    <xf numFmtId="168" fontId="14" fillId="56" borderId="0" xfId="382" applyNumberFormat="1" applyFont="1" applyFill="1" applyBorder="1" applyAlignment="1">
      <alignment horizontal="right" wrapText="1"/>
      <protection/>
    </xf>
    <xf numFmtId="43" fontId="12" fillId="56" borderId="0" xfId="382" applyNumberFormat="1" applyFont="1" applyFill="1" applyBorder="1">
      <alignment/>
      <protection/>
    </xf>
    <xf numFmtId="3" fontId="12" fillId="56" borderId="22" xfId="382" applyNumberFormat="1" applyFont="1" applyFill="1" applyBorder="1" applyAlignment="1">
      <alignment vertical="center"/>
      <protection/>
    </xf>
    <xf numFmtId="0" fontId="14" fillId="56" borderId="0" xfId="0" applyFont="1" applyFill="1" applyBorder="1" applyAlignment="1">
      <alignment horizontal="left" vertical="center"/>
    </xf>
    <xf numFmtId="4" fontId="12" fillId="56" borderId="0" xfId="382" applyNumberFormat="1" applyFont="1" applyFill="1" applyBorder="1">
      <alignment/>
      <protection/>
    </xf>
    <xf numFmtId="4" fontId="14" fillId="56" borderId="0" xfId="382" applyNumberFormat="1" applyFont="1" applyFill="1" applyBorder="1">
      <alignment/>
      <protection/>
    </xf>
    <xf numFmtId="3" fontId="12" fillId="56" borderId="0" xfId="382" applyNumberFormat="1" applyFont="1" applyFill="1" applyBorder="1">
      <alignment/>
      <protection/>
    </xf>
    <xf numFmtId="168" fontId="14" fillId="56" borderId="0" xfId="395" applyNumberFormat="1" applyFont="1" applyFill="1" applyBorder="1" applyAlignment="1">
      <alignment/>
    </xf>
    <xf numFmtId="4" fontId="12" fillId="56" borderId="21" xfId="382" applyNumberFormat="1" applyFont="1" applyFill="1" applyBorder="1">
      <alignment/>
      <protection/>
    </xf>
    <xf numFmtId="4" fontId="12" fillId="56" borderId="22" xfId="382" applyNumberFormat="1" applyFont="1" applyFill="1" applyBorder="1" applyAlignment="1">
      <alignment vertical="center"/>
      <protection/>
    </xf>
    <xf numFmtId="4" fontId="14" fillId="0" borderId="0" xfId="382" applyNumberFormat="1" applyFont="1">
      <alignment/>
      <protection/>
    </xf>
    <xf numFmtId="0" fontId="28" fillId="55" borderId="0" xfId="382" applyFont="1" applyFill="1" applyAlignment="1">
      <alignment/>
      <protection/>
    </xf>
    <xf numFmtId="0" fontId="14" fillId="55" borderId="0" xfId="382" applyFont="1" applyFill="1" applyAlignment="1" quotePrefix="1">
      <alignment/>
      <protection/>
    </xf>
    <xf numFmtId="0" fontId="0" fillId="55" borderId="0" xfId="0" applyFill="1" applyAlignment="1">
      <alignment wrapText="1"/>
    </xf>
    <xf numFmtId="4" fontId="12" fillId="0" borderId="0" xfId="382" applyNumberFormat="1" applyFont="1">
      <alignment/>
      <protection/>
    </xf>
    <xf numFmtId="4" fontId="91" fillId="0" borderId="0" xfId="382" applyNumberFormat="1" applyFont="1">
      <alignment/>
      <protection/>
    </xf>
    <xf numFmtId="0" fontId="14" fillId="56" borderId="21" xfId="382" applyFont="1" applyFill="1" applyBorder="1" applyAlignment="1">
      <alignment/>
      <protection/>
    </xf>
    <xf numFmtId="169" fontId="12" fillId="56" borderId="21" xfId="378" applyNumberFormat="1" applyFont="1" applyFill="1" applyBorder="1">
      <alignment/>
      <protection/>
    </xf>
    <xf numFmtId="190" fontId="51" fillId="56" borderId="20" xfId="139" applyNumberFormat="1" applyFont="1" applyFill="1" applyBorder="1" applyAlignment="1">
      <alignment/>
    </xf>
    <xf numFmtId="0" fontId="12" fillId="0" borderId="0" xfId="382" applyFont="1" applyFill="1" applyBorder="1" applyAlignment="1">
      <alignment horizontal="left" wrapText="1"/>
      <protection/>
    </xf>
    <xf numFmtId="191" fontId="25" fillId="35" borderId="22" xfId="378" applyNumberFormat="1" applyFont="1" applyFill="1" applyBorder="1" applyAlignment="1">
      <alignment horizontal="center" wrapText="1"/>
      <protection/>
    </xf>
    <xf numFmtId="0" fontId="12" fillId="59" borderId="0" xfId="382" applyFont="1" applyFill="1" applyBorder="1">
      <alignment/>
      <protection/>
    </xf>
    <xf numFmtId="184" fontId="50" fillId="5" borderId="20" xfId="139" applyNumberFormat="1" applyFont="1" applyFill="1" applyBorder="1" applyAlignment="1">
      <alignment/>
    </xf>
    <xf numFmtId="190" fontId="50" fillId="5" borderId="20" xfId="139" applyNumberFormat="1" applyFont="1" applyFill="1" applyBorder="1" applyAlignment="1">
      <alignment/>
    </xf>
    <xf numFmtId="168" fontId="14" fillId="5" borderId="20" xfId="395" applyNumberFormat="1" applyFont="1" applyFill="1" applyBorder="1" applyAlignment="1">
      <alignment/>
    </xf>
    <xf numFmtId="4" fontId="12" fillId="59" borderId="0" xfId="382" applyNumberFormat="1" applyFont="1" applyFill="1" applyBorder="1">
      <alignment/>
      <protection/>
    </xf>
    <xf numFmtId="191" fontId="22" fillId="55" borderId="0" xfId="0" applyNumberFormat="1" applyFont="1" applyFill="1" applyAlignment="1">
      <alignment/>
    </xf>
    <xf numFmtId="192" fontId="15" fillId="55" borderId="0" xfId="378" applyNumberFormat="1" applyFont="1" applyFill="1">
      <alignment/>
      <protection/>
    </xf>
    <xf numFmtId="0" fontId="14" fillId="56" borderId="20" xfId="0" applyFont="1" applyFill="1" applyBorder="1" applyAlignment="1">
      <alignment vertical="top" wrapText="1"/>
    </xf>
    <xf numFmtId="0" fontId="12" fillId="59" borderId="0" xfId="378" applyFont="1" applyFill="1">
      <alignment/>
      <protection/>
    </xf>
    <xf numFmtId="4" fontId="12" fillId="59" borderId="0" xfId="378" applyNumberFormat="1" applyFont="1" applyFill="1">
      <alignment/>
      <protection/>
    </xf>
    <xf numFmtId="43" fontId="12" fillId="59" borderId="0" xfId="378" applyNumberFormat="1" applyFont="1" applyFill="1">
      <alignment/>
      <protection/>
    </xf>
    <xf numFmtId="0" fontId="6" fillId="0" borderId="0" xfId="380" applyFont="1" applyFill="1" applyAlignment="1">
      <alignment horizontal="left"/>
      <protection/>
    </xf>
    <xf numFmtId="0" fontId="12" fillId="0" borderId="0" xfId="382" applyFont="1" applyAlignment="1">
      <alignment horizontal="left"/>
      <protection/>
    </xf>
    <xf numFmtId="43" fontId="12" fillId="58" borderId="0" xfId="118" applyFont="1" applyFill="1" applyAlignment="1">
      <alignment/>
    </xf>
    <xf numFmtId="173" fontId="12" fillId="0" borderId="0" xfId="382" applyNumberFormat="1" applyFont="1">
      <alignment/>
      <protection/>
    </xf>
    <xf numFmtId="168" fontId="12" fillId="0" borderId="0" xfId="382" applyNumberFormat="1" applyFont="1">
      <alignment/>
      <protection/>
    </xf>
    <xf numFmtId="168" fontId="15" fillId="55" borderId="0" xfId="392" applyNumberFormat="1" applyFont="1" applyFill="1" applyAlignment="1">
      <alignment/>
    </xf>
    <xf numFmtId="0" fontId="12" fillId="59" borderId="0" xfId="382" applyFont="1" applyFill="1">
      <alignment/>
      <protection/>
    </xf>
    <xf numFmtId="0" fontId="12" fillId="59" borderId="0" xfId="382" applyFont="1" applyFill="1" applyAlignment="1">
      <alignment wrapText="1"/>
      <protection/>
    </xf>
    <xf numFmtId="0" fontId="0" fillId="59" borderId="0" xfId="0" applyFill="1" applyAlignment="1">
      <alignment wrapText="1"/>
    </xf>
    <xf numFmtId="4" fontId="92" fillId="59" borderId="0" xfId="0" applyNumberFormat="1" applyFont="1" applyFill="1" applyBorder="1" applyAlignment="1">
      <alignment wrapText="1"/>
    </xf>
    <xf numFmtId="2" fontId="92" fillId="59" borderId="0" xfId="0" applyNumberFormat="1" applyFont="1" applyFill="1" applyBorder="1" applyAlignment="1">
      <alignment wrapText="1"/>
    </xf>
    <xf numFmtId="168" fontId="92" fillId="59" borderId="0" xfId="0" applyNumberFormat="1" applyFont="1" applyFill="1" applyBorder="1" applyAlignment="1">
      <alignment wrapText="1"/>
    </xf>
    <xf numFmtId="43" fontId="12" fillId="59" borderId="0" xfId="118" applyFont="1" applyFill="1" applyAlignment="1">
      <alignment/>
    </xf>
    <xf numFmtId="168" fontId="12" fillId="59" borderId="0" xfId="392" applyNumberFormat="1" applyFont="1" applyFill="1" applyAlignment="1">
      <alignment/>
    </xf>
    <xf numFmtId="2" fontId="12" fillId="59" borderId="0" xfId="382" applyNumberFormat="1" applyFont="1" applyFill="1">
      <alignment/>
      <protection/>
    </xf>
    <xf numFmtId="2" fontId="12" fillId="56" borderId="22" xfId="382" applyNumberFormat="1" applyFont="1" applyFill="1" applyBorder="1" applyAlignment="1">
      <alignment wrapText="1"/>
      <protection/>
    </xf>
    <xf numFmtId="43" fontId="12" fillId="56" borderId="22" xfId="382" applyNumberFormat="1" applyFont="1" applyFill="1" applyBorder="1" applyAlignment="1">
      <alignment vertical="center"/>
      <protection/>
    </xf>
    <xf numFmtId="0" fontId="12" fillId="56" borderId="22" xfId="0" applyFont="1" applyFill="1" applyBorder="1" applyAlignment="1">
      <alignment horizontal="center" vertical="center" wrapText="1"/>
    </xf>
    <xf numFmtId="0" fontId="12" fillId="56" borderId="22" xfId="0" applyFont="1" applyFill="1" applyBorder="1" applyAlignment="1">
      <alignment vertical="center"/>
    </xf>
    <xf numFmtId="174" fontId="12" fillId="56" borderId="22" xfId="382" applyNumberFormat="1" applyFont="1" applyFill="1" applyBorder="1" applyAlignment="1">
      <alignment vertical="center" wrapText="1"/>
      <protection/>
    </xf>
    <xf numFmtId="4" fontId="12" fillId="56" borderId="20" xfId="382" applyNumberFormat="1" applyFont="1" applyFill="1" applyBorder="1" applyAlignment="1">
      <alignment vertical="center"/>
      <protection/>
    </xf>
    <xf numFmtId="168" fontId="0" fillId="0" borderId="0" xfId="0" applyNumberFormat="1" applyAlignment="1">
      <alignment/>
    </xf>
    <xf numFmtId="0" fontId="0" fillId="0" borderId="0" xfId="0" applyAlignment="1">
      <alignment/>
    </xf>
    <xf numFmtId="0" fontId="0" fillId="0" borderId="0" xfId="0" applyAlignment="1">
      <alignment/>
    </xf>
    <xf numFmtId="0" fontId="12" fillId="56" borderId="22" xfId="0" applyFont="1" applyFill="1" applyBorder="1" applyAlignment="1">
      <alignment horizontal="left" vertical="center"/>
    </xf>
    <xf numFmtId="0" fontId="12" fillId="56" borderId="20" xfId="382" applyFont="1" applyFill="1" applyBorder="1" applyAlignment="1">
      <alignment vertical="center"/>
      <protection/>
    </xf>
    <xf numFmtId="0" fontId="0" fillId="0" borderId="0" xfId="0" applyAlignment="1">
      <alignment/>
    </xf>
    <xf numFmtId="0" fontId="0" fillId="0" borderId="0" xfId="0" applyAlignment="1">
      <alignment/>
    </xf>
    <xf numFmtId="0" fontId="0" fillId="0" borderId="0" xfId="0" applyAlignment="1">
      <alignment/>
    </xf>
    <xf numFmtId="0" fontId="50" fillId="56" borderId="20" xfId="378" applyFont="1" applyFill="1" applyBorder="1" applyAlignment="1" quotePrefix="1">
      <alignment horizontal="left" wrapText="1" indent="2"/>
      <protection/>
    </xf>
    <xf numFmtId="0" fontId="12" fillId="55" borderId="0" xfId="383" applyFont="1" applyFill="1">
      <alignment/>
      <protection/>
    </xf>
    <xf numFmtId="0" fontId="12" fillId="55" borderId="0" xfId="0" applyFont="1" applyFill="1" applyBorder="1" applyAlignment="1">
      <alignment horizontal="left" vertical="center"/>
    </xf>
    <xf numFmtId="0" fontId="18" fillId="55" borderId="0" xfId="383" applyFont="1" applyFill="1">
      <alignment/>
      <protection/>
    </xf>
    <xf numFmtId="0" fontId="18" fillId="0" borderId="0" xfId="0" applyFont="1" applyFill="1" applyBorder="1" applyAlignment="1">
      <alignment horizontal="left" vertical="center"/>
    </xf>
    <xf numFmtId="0" fontId="15" fillId="55" borderId="0" xfId="383" applyFont="1" applyFill="1">
      <alignment/>
      <protection/>
    </xf>
    <xf numFmtId="206" fontId="18" fillId="55" borderId="0" xfId="0" applyNumberFormat="1" applyFont="1" applyFill="1" applyAlignment="1">
      <alignment vertical="top"/>
    </xf>
    <xf numFmtId="191" fontId="25" fillId="35" borderId="0" xfId="382" applyNumberFormat="1" applyFont="1" applyFill="1" applyBorder="1" applyAlignment="1">
      <alignment horizontal="center" wrapText="1"/>
      <protection/>
    </xf>
    <xf numFmtId="0" fontId="12" fillId="56" borderId="0" xfId="382" applyFont="1" applyFill="1" applyBorder="1" applyAlignment="1">
      <alignment horizontal="center" vertical="center" wrapText="1"/>
      <protection/>
    </xf>
    <xf numFmtId="49" fontId="12" fillId="59" borderId="0" xfId="382" applyNumberFormat="1" applyFont="1" applyFill="1" applyBorder="1" applyAlignment="1">
      <alignment vertical="top" wrapText="1"/>
      <protection/>
    </xf>
    <xf numFmtId="0" fontId="18" fillId="55" borderId="0" xfId="0" applyFont="1" applyFill="1" applyBorder="1" applyAlignment="1">
      <alignment horizontal="left" vertical="center" wrapText="1"/>
    </xf>
    <xf numFmtId="0" fontId="93" fillId="56" borderId="0" xfId="0" applyFont="1" applyFill="1" applyBorder="1" applyAlignment="1">
      <alignment horizontal="center" vertical="center" wrapText="1"/>
    </xf>
    <xf numFmtId="0" fontId="0" fillId="0" borderId="0" xfId="0" applyAlignment="1">
      <alignment/>
    </xf>
    <xf numFmtId="191" fontId="25" fillId="57" borderId="0" xfId="378" applyNumberFormat="1" applyFont="1" applyFill="1" applyBorder="1" applyAlignment="1">
      <alignment horizontal="center"/>
      <protection/>
    </xf>
  </cellXfs>
  <cellStyles count="403">
    <cellStyle name="Normal" xfId="0"/>
    <cellStyle name="_calcul cotate netrz+necotate" xfId="15"/>
    <cellStyle name="_calcul cotate netrz+necotate (2)" xfId="16"/>
    <cellStyle name="_calcul cotate netrz+necotate (2)_Accruals 29 Feb 2012_draft" xfId="17"/>
    <cellStyle name="_calcul cotate netrz+necotate (2)_FP_NAV_31 Mar 2012_final" xfId="18"/>
    <cellStyle name="_calcul cotate netrz+necotate_Accruals 29 Feb 2012_draft" xfId="19"/>
    <cellStyle name="_calcul cotate netrz+necotate_FP_NAV_31 Mar 2012_final" xfId="20"/>
    <cellStyle name="_FONDUL 13834 Tax Provisions 300910" xfId="21"/>
    <cellStyle name="_FONDUL 13834 Tax Provisions 300910 2" xfId="22"/>
    <cellStyle name="_FONDUL 13834 Tax Provisions 300910 3" xfId="23"/>
    <cellStyle name="_FONDUL 13834 Tax Provisions 300910_Fact Sheet_information" xfId="24"/>
    <cellStyle name="20% - Accent1" xfId="25"/>
    <cellStyle name="20% - Accent1 2" xfId="26"/>
    <cellStyle name="20% - Accent1 2 2" xfId="27"/>
    <cellStyle name="20% - Accent1 3" xfId="28"/>
    <cellStyle name="20% - Accent2" xfId="29"/>
    <cellStyle name="20% - Accent2 2" xfId="30"/>
    <cellStyle name="20% - Accent2 2 2" xfId="31"/>
    <cellStyle name="20% - Accent2 3" xfId="32"/>
    <cellStyle name="20% - Accent3" xfId="33"/>
    <cellStyle name="20% - Accent3 2" xfId="34"/>
    <cellStyle name="20% - Accent3 2 2" xfId="35"/>
    <cellStyle name="20% - Accent3 3" xfId="36"/>
    <cellStyle name="20% - Accent4" xfId="37"/>
    <cellStyle name="20% - Accent4 2" xfId="38"/>
    <cellStyle name="20% - Accent4 2 2" xfId="39"/>
    <cellStyle name="20% - Accent4 3" xfId="40"/>
    <cellStyle name="20% - Accent5" xfId="41"/>
    <cellStyle name="20% - Accent5 2" xfId="42"/>
    <cellStyle name="20% - Accent5 2 2" xfId="43"/>
    <cellStyle name="20% - Accent5 3" xfId="44"/>
    <cellStyle name="20% - Accent6" xfId="45"/>
    <cellStyle name="20% - Accent6 2" xfId="46"/>
    <cellStyle name="20% - Accent6 2 2" xfId="47"/>
    <cellStyle name="20% - Accent6 3" xfId="48"/>
    <cellStyle name="40% - Accent1" xfId="49"/>
    <cellStyle name="40% - Accent1 2" xfId="50"/>
    <cellStyle name="40% - Accent1 2 2" xfId="51"/>
    <cellStyle name="40% - Accent1 3" xfId="52"/>
    <cellStyle name="40% - Accent2" xfId="53"/>
    <cellStyle name="40% - Accent2 2" xfId="54"/>
    <cellStyle name="40% - Accent2 2 2" xfId="55"/>
    <cellStyle name="40% - Accent2 3" xfId="56"/>
    <cellStyle name="40% - Accent3" xfId="57"/>
    <cellStyle name="40% - Accent3 2" xfId="58"/>
    <cellStyle name="40% - Accent3 2 2" xfId="59"/>
    <cellStyle name="40% - Accent3 3" xfId="60"/>
    <cellStyle name="40% - Accent4" xfId="61"/>
    <cellStyle name="40% - Accent4 2" xfId="62"/>
    <cellStyle name="40% - Accent4 2 2" xfId="63"/>
    <cellStyle name="40% - Accent4 3" xfId="64"/>
    <cellStyle name="40% - Accent5" xfId="65"/>
    <cellStyle name="40% - Accent5 2" xfId="66"/>
    <cellStyle name="40% - Accent5 2 2" xfId="67"/>
    <cellStyle name="40% - Accent5 3" xfId="68"/>
    <cellStyle name="40% - Accent6" xfId="69"/>
    <cellStyle name="40% - Accent6 2" xfId="70"/>
    <cellStyle name="40% - Accent6 2 2" xfId="71"/>
    <cellStyle name="40% - Accent6 3" xfId="72"/>
    <cellStyle name="60% - Accent1" xfId="73"/>
    <cellStyle name="60% - Accent1 2" xfId="74"/>
    <cellStyle name="60% - Accent1 3" xfId="75"/>
    <cellStyle name="60% - Accent2" xfId="76"/>
    <cellStyle name="60% - Accent2 2" xfId="77"/>
    <cellStyle name="60% - Accent2 3" xfId="78"/>
    <cellStyle name="60% - Accent3" xfId="79"/>
    <cellStyle name="60% - Accent3 2" xfId="80"/>
    <cellStyle name="60% - Accent3 3" xfId="81"/>
    <cellStyle name="60% - Accent4" xfId="82"/>
    <cellStyle name="60% - Accent4 2" xfId="83"/>
    <cellStyle name="60% - Accent4 3" xfId="84"/>
    <cellStyle name="60% - Accent5" xfId="85"/>
    <cellStyle name="60% - Accent5 2" xfId="86"/>
    <cellStyle name="60% - Accent5 3" xfId="87"/>
    <cellStyle name="60% - Accent6" xfId="88"/>
    <cellStyle name="60% - Accent6 2" xfId="89"/>
    <cellStyle name="60% - Accent6 3" xfId="90"/>
    <cellStyle name="Accent1" xfId="91"/>
    <cellStyle name="Accent1 2" xfId="92"/>
    <cellStyle name="Accent1 3" xfId="93"/>
    <cellStyle name="Accent2" xfId="94"/>
    <cellStyle name="Accent2 2" xfId="95"/>
    <cellStyle name="Accent2 3" xfId="96"/>
    <cellStyle name="Accent3" xfId="97"/>
    <cellStyle name="Accent3 2" xfId="98"/>
    <cellStyle name="Accent3 3" xfId="99"/>
    <cellStyle name="Accent4" xfId="100"/>
    <cellStyle name="Accent4 2" xfId="101"/>
    <cellStyle name="Accent4 3" xfId="102"/>
    <cellStyle name="Accent5" xfId="103"/>
    <cellStyle name="Accent5 2" xfId="104"/>
    <cellStyle name="Accent5 3" xfId="105"/>
    <cellStyle name="Accent6" xfId="106"/>
    <cellStyle name="Accent6 2" xfId="107"/>
    <cellStyle name="Accent6 3" xfId="108"/>
    <cellStyle name="Bad" xfId="109"/>
    <cellStyle name="Bad 2" xfId="110"/>
    <cellStyle name="Bad 3" xfId="111"/>
    <cellStyle name="Calculation" xfId="112"/>
    <cellStyle name="Calculation 2" xfId="113"/>
    <cellStyle name="Calculation 3" xfId="114"/>
    <cellStyle name="Check Cell" xfId="115"/>
    <cellStyle name="Check Cell 2" xfId="116"/>
    <cellStyle name="Check Cell 3" xfId="117"/>
    <cellStyle name="Comma" xfId="118"/>
    <cellStyle name="Comma [0]" xfId="119"/>
    <cellStyle name="Comma 10" xfId="120"/>
    <cellStyle name="Comma 10 3" xfId="121"/>
    <cellStyle name="Comma 11" xfId="122"/>
    <cellStyle name="Comma 2" xfId="123"/>
    <cellStyle name="Comma 2 2" xfId="124"/>
    <cellStyle name="Comma 2 2 2" xfId="125"/>
    <cellStyle name="Comma 2 3" xfId="126"/>
    <cellStyle name="Comma 2 4" xfId="127"/>
    <cellStyle name="Comma 3" xfId="128"/>
    <cellStyle name="Comma 3 2" xfId="129"/>
    <cellStyle name="Comma 3 3" xfId="130"/>
    <cellStyle name="Comma 4" xfId="131"/>
    <cellStyle name="Comma 4 2" xfId="132"/>
    <cellStyle name="Comma 4 2 2" xfId="133"/>
    <cellStyle name="Comma 4 3" xfId="134"/>
    <cellStyle name="Comma 5" xfId="135"/>
    <cellStyle name="Comma 5 2" xfId="136"/>
    <cellStyle name="Comma 5 3" xfId="137"/>
    <cellStyle name="Comma 5 4" xfId="138"/>
    <cellStyle name="Comma 6" xfId="139"/>
    <cellStyle name="Comma 6 2" xfId="140"/>
    <cellStyle name="Comma 7" xfId="141"/>
    <cellStyle name="Comma 7 2" xfId="142"/>
    <cellStyle name="Comma 8" xfId="143"/>
    <cellStyle name="Comma 9" xfId="144"/>
    <cellStyle name="Currency" xfId="145"/>
    <cellStyle name="Currency [0]" xfId="146"/>
    <cellStyle name="Currency 2" xfId="147"/>
    <cellStyle name="Currency 3" xfId="148"/>
    <cellStyle name="Currency 4" xfId="149"/>
    <cellStyle name="Date" xfId="150"/>
    <cellStyle name="Euro" xfId="151"/>
    <cellStyle name="Euro 2" xfId="152"/>
    <cellStyle name="Euro 3" xfId="153"/>
    <cellStyle name="Explanatory Text" xfId="154"/>
    <cellStyle name="Explanatory Text 2" xfId="155"/>
    <cellStyle name="Explanatory Text 3" xfId="156"/>
    <cellStyle name="Followed Hyperlink" xfId="157"/>
    <cellStyle name="Followed Hyperlink 2" xfId="158"/>
    <cellStyle name="Good" xfId="159"/>
    <cellStyle name="Good 2" xfId="160"/>
    <cellStyle name="Good 3" xfId="161"/>
    <cellStyle name="Heading 1" xfId="162"/>
    <cellStyle name="Heading 1 2" xfId="163"/>
    <cellStyle name="Heading 1 3" xfId="164"/>
    <cellStyle name="Heading 2" xfId="165"/>
    <cellStyle name="Heading 2 2" xfId="166"/>
    <cellStyle name="Heading 2 3" xfId="167"/>
    <cellStyle name="Heading 3" xfId="168"/>
    <cellStyle name="Heading 3 2" xfId="169"/>
    <cellStyle name="Heading 3 3" xfId="170"/>
    <cellStyle name="Heading 4" xfId="171"/>
    <cellStyle name="Heading 4 2" xfId="172"/>
    <cellStyle name="Heading 4 3" xfId="173"/>
    <cellStyle name="Hyperlink" xfId="174"/>
    <cellStyle name="Hyperlink 2" xfId="175"/>
    <cellStyle name="Input" xfId="176"/>
    <cellStyle name="Input 2" xfId="177"/>
    <cellStyle name="Input 3" xfId="178"/>
    <cellStyle name="Linked Cell" xfId="179"/>
    <cellStyle name="Linked Cell 2" xfId="180"/>
    <cellStyle name="Linked Cell 3" xfId="181"/>
    <cellStyle name="Milliers [0]_Feuil1" xfId="182"/>
    <cellStyle name="Milliers_Feuil1" xfId="183"/>
    <cellStyle name="Monétaire [0]_Feuil1" xfId="184"/>
    <cellStyle name="Monétaire_Feuil1" xfId="185"/>
    <cellStyle name="Neutral" xfId="186"/>
    <cellStyle name="Neutral 2" xfId="187"/>
    <cellStyle name="Neutral 3" xfId="188"/>
    <cellStyle name="Normal 10" xfId="189"/>
    <cellStyle name="Normal 100" xfId="190"/>
    <cellStyle name="Normal 101" xfId="191"/>
    <cellStyle name="Normal 102" xfId="192"/>
    <cellStyle name="Normal 103" xfId="193"/>
    <cellStyle name="Normal 104" xfId="194"/>
    <cellStyle name="Normal 105" xfId="195"/>
    <cellStyle name="Normal 106" xfId="196"/>
    <cellStyle name="Normal 107" xfId="197"/>
    <cellStyle name="Normal 108" xfId="198"/>
    <cellStyle name="Normal 109" xfId="199"/>
    <cellStyle name="Normal 11" xfId="200"/>
    <cellStyle name="Normal 110" xfId="201"/>
    <cellStyle name="Normal 111" xfId="202"/>
    <cellStyle name="Normal 112" xfId="203"/>
    <cellStyle name="Normal 113" xfId="204"/>
    <cellStyle name="Normal 114" xfId="205"/>
    <cellStyle name="Normal 115" xfId="206"/>
    <cellStyle name="Normal 116" xfId="207"/>
    <cellStyle name="Normal 117" xfId="208"/>
    <cellStyle name="Normal 118" xfId="209"/>
    <cellStyle name="Normal 119" xfId="210"/>
    <cellStyle name="Normal 12" xfId="211"/>
    <cellStyle name="Normal 120" xfId="212"/>
    <cellStyle name="Normal 121" xfId="213"/>
    <cellStyle name="Normal 122" xfId="214"/>
    <cellStyle name="Normal 123" xfId="215"/>
    <cellStyle name="Normal 124" xfId="216"/>
    <cellStyle name="Normal 125" xfId="217"/>
    <cellStyle name="Normal 126" xfId="218"/>
    <cellStyle name="Normal 127" xfId="219"/>
    <cellStyle name="Normal 128" xfId="220"/>
    <cellStyle name="Normal 129" xfId="221"/>
    <cellStyle name="Normal 13" xfId="222"/>
    <cellStyle name="Normal 130" xfId="223"/>
    <cellStyle name="Normal 131" xfId="224"/>
    <cellStyle name="Normal 132" xfId="225"/>
    <cellStyle name="Normal 133" xfId="226"/>
    <cellStyle name="Normal 134" xfId="227"/>
    <cellStyle name="Normal 135" xfId="228"/>
    <cellStyle name="Normal 136" xfId="229"/>
    <cellStyle name="Normal 137" xfId="230"/>
    <cellStyle name="Normal 138" xfId="231"/>
    <cellStyle name="Normal 139" xfId="232"/>
    <cellStyle name="Normal 14" xfId="233"/>
    <cellStyle name="Normal 140" xfId="234"/>
    <cellStyle name="Normal 141" xfId="235"/>
    <cellStyle name="Normal 142" xfId="236"/>
    <cellStyle name="Normal 143" xfId="237"/>
    <cellStyle name="Normal 144" xfId="238"/>
    <cellStyle name="Normal 145" xfId="239"/>
    <cellStyle name="Normal 146" xfId="240"/>
    <cellStyle name="Normal 147" xfId="241"/>
    <cellStyle name="Normal 148" xfId="242"/>
    <cellStyle name="Normal 149" xfId="243"/>
    <cellStyle name="Normal 15" xfId="244"/>
    <cellStyle name="Normal 150" xfId="245"/>
    <cellStyle name="Normal 151" xfId="246"/>
    <cellStyle name="Normal 152" xfId="247"/>
    <cellStyle name="Normal 153" xfId="248"/>
    <cellStyle name="Normal 154" xfId="249"/>
    <cellStyle name="Normal 155" xfId="250"/>
    <cellStyle name="Normal 156" xfId="251"/>
    <cellStyle name="Normal 157" xfId="252"/>
    <cellStyle name="Normal 158" xfId="253"/>
    <cellStyle name="Normal 159" xfId="254"/>
    <cellStyle name="Normal 16" xfId="255"/>
    <cellStyle name="Normal 160" xfId="256"/>
    <cellStyle name="Normal 161" xfId="257"/>
    <cellStyle name="Normal 162" xfId="258"/>
    <cellStyle name="Normal 163" xfId="259"/>
    <cellStyle name="Normal 164" xfId="260"/>
    <cellStyle name="Normal 165" xfId="261"/>
    <cellStyle name="Normal 166" xfId="262"/>
    <cellStyle name="Normal 167" xfId="263"/>
    <cellStyle name="Normal 168" xfId="264"/>
    <cellStyle name="Normal 169" xfId="265"/>
    <cellStyle name="Normal 17" xfId="266"/>
    <cellStyle name="Normal 170" xfId="267"/>
    <cellStyle name="Normal 171" xfId="268"/>
    <cellStyle name="Normal 172" xfId="269"/>
    <cellStyle name="Normal 173" xfId="270"/>
    <cellStyle name="Normal 174" xfId="271"/>
    <cellStyle name="Normal 175" xfId="272"/>
    <cellStyle name="Normal 176" xfId="273"/>
    <cellStyle name="Normal 18" xfId="274"/>
    <cellStyle name="Normal 19" xfId="275"/>
    <cellStyle name="Normal 2" xfId="276"/>
    <cellStyle name="Normal 2 2" xfId="277"/>
    <cellStyle name="Normal 2 2 2" xfId="278"/>
    <cellStyle name="Normal 2 2 3" xfId="279"/>
    <cellStyle name="Normal 2 3" xfId="280"/>
    <cellStyle name="Normal 2 4" xfId="281"/>
    <cellStyle name="Normal 2_BUY BACK_2014" xfId="282"/>
    <cellStyle name="Normal 20" xfId="283"/>
    <cellStyle name="Normal 21" xfId="284"/>
    <cellStyle name="Normal 22" xfId="285"/>
    <cellStyle name="Normal 23" xfId="286"/>
    <cellStyle name="Normal 24" xfId="287"/>
    <cellStyle name="Normal 25" xfId="288"/>
    <cellStyle name="Normal 26" xfId="289"/>
    <cellStyle name="Normal 27" xfId="290"/>
    <cellStyle name="Normal 28" xfId="291"/>
    <cellStyle name="Normal 29" xfId="292"/>
    <cellStyle name="Normal 3" xfId="293"/>
    <cellStyle name="Normal 3 2" xfId="294"/>
    <cellStyle name="Normal 3 3" xfId="295"/>
    <cellStyle name="Normal 3_BUY BACK_2014" xfId="296"/>
    <cellStyle name="Normal 30" xfId="297"/>
    <cellStyle name="Normal 31" xfId="298"/>
    <cellStyle name="Normal 32" xfId="299"/>
    <cellStyle name="Normal 33" xfId="300"/>
    <cellStyle name="Normal 34" xfId="301"/>
    <cellStyle name="Normal 35" xfId="302"/>
    <cellStyle name="Normal 36" xfId="303"/>
    <cellStyle name="Normal 37" xfId="304"/>
    <cellStyle name="Normal 38" xfId="305"/>
    <cellStyle name="Normal 39" xfId="306"/>
    <cellStyle name="Normal 4" xfId="307"/>
    <cellStyle name="Normal 4 2" xfId="308"/>
    <cellStyle name="Normal 4 3" xfId="309"/>
    <cellStyle name="Normal 4 4" xfId="310"/>
    <cellStyle name="Normal 4_Fact Sheet_information" xfId="311"/>
    <cellStyle name="Normal 40" xfId="312"/>
    <cellStyle name="Normal 41" xfId="313"/>
    <cellStyle name="Normal 42" xfId="314"/>
    <cellStyle name="Normal 43" xfId="315"/>
    <cellStyle name="Normal 44" xfId="316"/>
    <cellStyle name="Normal 45" xfId="317"/>
    <cellStyle name="Normal 46" xfId="318"/>
    <cellStyle name="Normal 47" xfId="319"/>
    <cellStyle name="Normal 48" xfId="320"/>
    <cellStyle name="Normal 49" xfId="321"/>
    <cellStyle name="Normal 5" xfId="322"/>
    <cellStyle name="Normal 50" xfId="323"/>
    <cellStyle name="Normal 51" xfId="324"/>
    <cellStyle name="Normal 52" xfId="325"/>
    <cellStyle name="Normal 53" xfId="326"/>
    <cellStyle name="Normal 54" xfId="327"/>
    <cellStyle name="Normal 55" xfId="328"/>
    <cellStyle name="Normal 56" xfId="329"/>
    <cellStyle name="Normal 57" xfId="330"/>
    <cellStyle name="Normal 58" xfId="331"/>
    <cellStyle name="Normal 59" xfId="332"/>
    <cellStyle name="Normal 6" xfId="333"/>
    <cellStyle name="Normal 6 2" xfId="334"/>
    <cellStyle name="Normal 60" xfId="335"/>
    <cellStyle name="Normal 61" xfId="336"/>
    <cellStyle name="Normal 62" xfId="337"/>
    <cellStyle name="Normal 63" xfId="338"/>
    <cellStyle name="Normal 64" xfId="339"/>
    <cellStyle name="Normal 65" xfId="340"/>
    <cellStyle name="Normal 66" xfId="341"/>
    <cellStyle name="Normal 67" xfId="342"/>
    <cellStyle name="Normal 68" xfId="343"/>
    <cellStyle name="Normal 69" xfId="344"/>
    <cellStyle name="Normal 7" xfId="345"/>
    <cellStyle name="Normal 70" xfId="346"/>
    <cellStyle name="Normal 71" xfId="347"/>
    <cellStyle name="Normal 72" xfId="348"/>
    <cellStyle name="Normal 73" xfId="349"/>
    <cellStyle name="Normal 74" xfId="350"/>
    <cellStyle name="Normal 75" xfId="351"/>
    <cellStyle name="Normal 76" xfId="352"/>
    <cellStyle name="Normal 77" xfId="353"/>
    <cellStyle name="Normal 78" xfId="354"/>
    <cellStyle name="Normal 79" xfId="355"/>
    <cellStyle name="Normal 8" xfId="356"/>
    <cellStyle name="Normal 80" xfId="357"/>
    <cellStyle name="Normal 81" xfId="358"/>
    <cellStyle name="Normal 82" xfId="359"/>
    <cellStyle name="Normal 83" xfId="360"/>
    <cellStyle name="Normal 84" xfId="361"/>
    <cellStyle name="Normal 85" xfId="362"/>
    <cellStyle name="Normal 86" xfId="363"/>
    <cellStyle name="Normal 87" xfId="364"/>
    <cellStyle name="Normal 88" xfId="365"/>
    <cellStyle name="Normal 89" xfId="366"/>
    <cellStyle name="Normal 9" xfId="367"/>
    <cellStyle name="Normal 90" xfId="368"/>
    <cellStyle name="Normal 91" xfId="369"/>
    <cellStyle name="Normal 92" xfId="370"/>
    <cellStyle name="Normal 93" xfId="371"/>
    <cellStyle name="Normal 94" xfId="372"/>
    <cellStyle name="Normal 95" xfId="373"/>
    <cellStyle name="Normal 96" xfId="374"/>
    <cellStyle name="Normal 97" xfId="375"/>
    <cellStyle name="Normal 98" xfId="376"/>
    <cellStyle name="Normal 99" xfId="377"/>
    <cellStyle name="Normal_Anexa 4_anual" xfId="378"/>
    <cellStyle name="Normal_DIVIDENDE 2008" xfId="379"/>
    <cellStyle name="Normal_POI 123011" xfId="380"/>
    <cellStyle name="Normal_Provision 31.12.2010_final_4" xfId="381"/>
    <cellStyle name="Normal_situatia detaliata a investitiilor FP - 31.12.2010" xfId="382"/>
    <cellStyle name="Normal_situatia detaliata a investitiilor FP - 31.12.2010 2" xfId="383"/>
    <cellStyle name="Note" xfId="384"/>
    <cellStyle name="Note 2" xfId="385"/>
    <cellStyle name="Note 2 2" xfId="386"/>
    <cellStyle name="Note 2 2 2" xfId="387"/>
    <cellStyle name="Note 3" xfId="388"/>
    <cellStyle name="Output" xfId="389"/>
    <cellStyle name="Output 2" xfId="390"/>
    <cellStyle name="Output 3" xfId="391"/>
    <cellStyle name="Percent" xfId="392"/>
    <cellStyle name="Percent 2" xfId="393"/>
    <cellStyle name="Percent 2 2" xfId="394"/>
    <cellStyle name="Percent 3" xfId="395"/>
    <cellStyle name="Percent 3 2" xfId="396"/>
    <cellStyle name="Percent 4" xfId="397"/>
    <cellStyle name="Percent 4 2" xfId="398"/>
    <cellStyle name="Percent 5" xfId="399"/>
    <cellStyle name="Percent 5 2" xfId="400"/>
    <cellStyle name="Percent 6" xfId="401"/>
    <cellStyle name="Percent 7" xfId="402"/>
    <cellStyle name="Saisie" xfId="403"/>
    <cellStyle name="Standard_IAS 2001" xfId="404"/>
    <cellStyle name="Style 1" xfId="405"/>
    <cellStyle name="Style 1 2" xfId="406"/>
    <cellStyle name="Style 1_Fact Sheet_information" xfId="407"/>
    <cellStyle name="Title" xfId="408"/>
    <cellStyle name="Title 2" xfId="409"/>
    <cellStyle name="Title 3" xfId="410"/>
    <cellStyle name="Total" xfId="411"/>
    <cellStyle name="Total 2" xfId="412"/>
    <cellStyle name="Total 3" xfId="413"/>
    <cellStyle name="Warning Text" xfId="414"/>
    <cellStyle name="Warning Text 2" xfId="415"/>
    <cellStyle name="Warning Text 3" xfId="4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AA5CB"/>
      <rgbColor rgb="00CCD6E3"/>
      <rgbColor rgb="00F38E31"/>
      <rgbColor rgb="00FAD8AF"/>
      <rgbColor rgb="008CA042"/>
      <rgbColor rgb="00D7DFB4"/>
      <rgbColor rgb="004DA0B0"/>
      <rgbColor rgb="00C3DEE1"/>
      <rgbColor rgb="000C2D83"/>
      <rgbColor rgb="00F38E31"/>
      <rgbColor rgb="00AABE75"/>
      <rgbColor rgb="008AA5CB"/>
      <rgbColor rgb="00C44026"/>
      <rgbColor rgb="0068820B"/>
      <rgbColor rgb="000BA0B0"/>
      <rgbColor rgb="00F06A00"/>
      <rgbColor rgb="00C77182"/>
      <rgbColor rgb="00ECCBCF"/>
      <rgbColor rgb="00C44026"/>
      <rgbColor rgb="00EAB7A0"/>
      <rgbColor rgb="00283B64"/>
      <rgbColor rgb="00A3A9C0"/>
      <rgbColor rgb="00838383"/>
      <rgbColor rgb="00D6D6D6"/>
      <rgbColor rgb="003366FF"/>
      <rgbColor rgb="0033CCCC"/>
      <rgbColor rgb="0099CC00"/>
      <rgbColor rgb="00F5B36A"/>
      <rgbColor rgb="00FF9900"/>
      <rgbColor rgb="00FF6600"/>
      <rgbColor rgb="00666699"/>
      <rgbColor rgb="00969696"/>
      <rgbColor rgb="00003366"/>
      <rgbColor rgb="00339966"/>
      <rgbColor rgb="00003300"/>
      <rgbColor rgb="00333300"/>
      <rgbColor rgb="00993300"/>
      <rgbColor rgb="00E6E9EE"/>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
  <sheetViews>
    <sheetView zoomScalePageLayoutView="0" workbookViewId="0" topLeftCell="A1">
      <selection activeCell="A1" sqref="A1"/>
    </sheetView>
  </sheetViews>
  <sheetFormatPr defaultColWidth="9.140625" defaultRowHeight="15"/>
  <sheetData>
    <row r="1" spans="1:5" ht="15">
      <c r="A1" s="1" t="s">
        <v>125</v>
      </c>
      <c r="B1" s="1" t="s">
        <v>126</v>
      </c>
      <c r="C1" s="1" t="s">
        <v>127</v>
      </c>
      <c r="D1" s="1" t="s">
        <v>128</v>
      </c>
      <c r="E1" s="1" t="s">
        <v>129</v>
      </c>
    </row>
    <row r="2" spans="1:5" ht="15">
      <c r="A2">
        <v>1</v>
      </c>
      <c r="B2">
        <v>2</v>
      </c>
      <c r="C2">
        <v>3</v>
      </c>
      <c r="D2">
        <v>66</v>
      </c>
      <c r="E2" t="s">
        <v>133</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E4"/>
  <sheetViews>
    <sheetView zoomScalePageLayoutView="0" workbookViewId="0" topLeftCell="A1">
      <selection activeCell="A1" sqref="A1"/>
    </sheetView>
  </sheetViews>
  <sheetFormatPr defaultColWidth="9.140625" defaultRowHeight="15"/>
  <sheetData>
    <row r="1" spans="1:5" ht="15">
      <c r="A1" s="1" t="s">
        <v>125</v>
      </c>
      <c r="B1" s="1" t="s">
        <v>126</v>
      </c>
      <c r="C1" s="1" t="s">
        <v>127</v>
      </c>
      <c r="D1" s="1" t="s">
        <v>128</v>
      </c>
      <c r="E1" s="1" t="s">
        <v>129</v>
      </c>
    </row>
    <row r="2" spans="1:5" ht="15">
      <c r="A2">
        <v>1</v>
      </c>
      <c r="B2">
        <v>1</v>
      </c>
      <c r="C2">
        <v>18</v>
      </c>
      <c r="D2">
        <v>86</v>
      </c>
      <c r="E2" t="s">
        <v>130</v>
      </c>
    </row>
    <row r="3" spans="1:5" ht="15">
      <c r="A3">
        <v>2</v>
      </c>
      <c r="B3">
        <v>89</v>
      </c>
      <c r="C3">
        <v>5</v>
      </c>
      <c r="D3">
        <v>97</v>
      </c>
      <c r="E3" t="s">
        <v>132</v>
      </c>
    </row>
    <row r="4" spans="1:5" ht="15">
      <c r="A4">
        <v>7</v>
      </c>
      <c r="B4">
        <v>89</v>
      </c>
      <c r="C4">
        <v>10</v>
      </c>
      <c r="D4">
        <v>99</v>
      </c>
      <c r="E4" t="s">
        <v>66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A216"/>
  <sheetViews>
    <sheetView tabSelected="1" zoomScalePageLayoutView="0" workbookViewId="0" topLeftCell="A1">
      <selection activeCell="A21" sqref="A21"/>
    </sheetView>
  </sheetViews>
  <sheetFormatPr defaultColWidth="9.140625" defaultRowHeight="15" outlineLevelRow="1"/>
  <cols>
    <col min="1" max="1" width="4.28125" style="0" customWidth="1"/>
    <col min="2" max="2" width="37.57421875" style="0" customWidth="1"/>
    <col min="3" max="3" width="17.00390625" style="0" customWidth="1"/>
    <col min="4" max="4" width="19.7109375" style="0" customWidth="1"/>
    <col min="5" max="5" width="18.8515625" style="0" customWidth="1"/>
    <col min="6" max="6" width="17.421875" style="0" bestFit="1" customWidth="1"/>
    <col min="7" max="7" width="16.28125" style="0" bestFit="1" customWidth="1"/>
    <col min="8" max="8" width="17.57421875" style="0" customWidth="1"/>
    <col min="9" max="9" width="15.57421875" style="0" bestFit="1" customWidth="1"/>
    <col min="10" max="10" width="17.28125" style="0" customWidth="1"/>
    <col min="11" max="11" width="26.7109375" style="0" customWidth="1"/>
    <col min="12" max="12" width="36.28125" style="0" customWidth="1"/>
    <col min="13" max="13" width="25.140625" style="0" customWidth="1"/>
    <col min="14" max="14" width="13.421875" style="0" bestFit="1" customWidth="1"/>
    <col min="15" max="15" width="14.421875" style="0" customWidth="1"/>
    <col min="16" max="16" width="12.421875" style="0" customWidth="1"/>
    <col min="17" max="17" width="15.8515625" style="0" customWidth="1"/>
  </cols>
  <sheetData>
    <row r="1" spans="1:17" ht="15.75">
      <c r="A1" s="28"/>
      <c r="B1" s="66" t="s">
        <v>6</v>
      </c>
      <c r="C1" s="66" t="s">
        <v>7</v>
      </c>
      <c r="D1" s="67"/>
      <c r="E1" s="31"/>
      <c r="F1" s="28"/>
      <c r="G1" s="28"/>
      <c r="H1" s="28"/>
      <c r="I1" s="28"/>
      <c r="J1" s="28"/>
      <c r="K1" s="28"/>
      <c r="L1" s="28"/>
      <c r="M1" s="28"/>
      <c r="N1" s="28"/>
      <c r="O1" s="28"/>
      <c r="P1" s="28"/>
      <c r="Q1" s="28"/>
    </row>
    <row r="2" spans="1:17" ht="15.75">
      <c r="A2" s="28"/>
      <c r="B2" s="66" t="s">
        <v>8</v>
      </c>
      <c r="C2" s="66" t="s">
        <v>9</v>
      </c>
      <c r="D2" s="67"/>
      <c r="E2" s="31"/>
      <c r="F2" s="28"/>
      <c r="G2" s="28"/>
      <c r="H2" s="28"/>
      <c r="I2" s="28"/>
      <c r="J2" s="28"/>
      <c r="K2" s="28"/>
      <c r="L2" s="28"/>
      <c r="M2" s="28"/>
      <c r="N2" s="28"/>
      <c r="O2" s="28"/>
      <c r="P2" s="28"/>
      <c r="Q2" s="28"/>
    </row>
    <row r="3" spans="1:17" ht="15.75">
      <c r="A3" s="28"/>
      <c r="B3" s="66" t="s">
        <v>10</v>
      </c>
      <c r="C3" s="66" t="s">
        <v>11</v>
      </c>
      <c r="D3" s="67"/>
      <c r="E3" s="31"/>
      <c r="F3" s="28"/>
      <c r="G3" s="28"/>
      <c r="H3" s="28"/>
      <c r="I3" s="28"/>
      <c r="J3" s="28"/>
      <c r="K3" s="28"/>
      <c r="L3" s="28"/>
      <c r="M3" s="28"/>
      <c r="N3" s="28"/>
      <c r="O3" s="28"/>
      <c r="P3" s="28"/>
      <c r="Q3" s="28"/>
    </row>
    <row r="4" spans="1:17" ht="15.75">
      <c r="A4" s="28"/>
      <c r="B4" s="66" t="s">
        <v>12</v>
      </c>
      <c r="C4" s="66" t="s">
        <v>13</v>
      </c>
      <c r="D4" s="67"/>
      <c r="E4" s="31"/>
      <c r="F4" s="28"/>
      <c r="G4" s="28"/>
      <c r="H4" s="28"/>
      <c r="I4" s="28"/>
      <c r="J4" s="28"/>
      <c r="K4" s="28"/>
      <c r="L4" s="28"/>
      <c r="M4" s="28"/>
      <c r="N4" s="28"/>
      <c r="O4" s="28"/>
      <c r="P4" s="28"/>
      <c r="Q4" s="28"/>
    </row>
    <row r="5" spans="1:17" ht="15.75">
      <c r="A5" s="28"/>
      <c r="B5" s="66" t="s">
        <v>104</v>
      </c>
      <c r="C5" s="312">
        <v>42094</v>
      </c>
      <c r="D5" s="67"/>
      <c r="E5" s="31"/>
      <c r="F5" s="28"/>
      <c r="G5" s="28"/>
      <c r="H5" s="28"/>
      <c r="I5" s="28"/>
      <c r="J5" s="28"/>
      <c r="K5" s="28"/>
      <c r="L5" s="28"/>
      <c r="M5" s="28"/>
      <c r="N5" s="28"/>
      <c r="O5" s="28"/>
      <c r="P5" s="28"/>
      <c r="Q5" s="28"/>
    </row>
    <row r="6" spans="1:17" ht="15.75">
      <c r="A6" s="28"/>
      <c r="B6" s="29"/>
      <c r="C6" s="29"/>
      <c r="D6" s="30"/>
      <c r="E6" s="31"/>
      <c r="F6" s="28"/>
      <c r="G6" s="28"/>
      <c r="H6" s="28"/>
      <c r="I6" s="28"/>
      <c r="J6" s="28"/>
      <c r="K6" s="28"/>
      <c r="L6" s="28"/>
      <c r="M6" s="28"/>
      <c r="N6" s="28"/>
      <c r="O6" s="28"/>
      <c r="P6" s="28"/>
      <c r="Q6" s="28"/>
    </row>
    <row r="7" spans="1:17" ht="15.75" outlineLevel="1">
      <c r="A7" s="275"/>
      <c r="B7" s="276" t="s">
        <v>319</v>
      </c>
      <c r="C7" s="277"/>
      <c r="D7" s="278"/>
      <c r="E7" s="279"/>
      <c r="F7" s="275"/>
      <c r="G7" s="275"/>
      <c r="H7" s="275"/>
      <c r="I7" s="275"/>
      <c r="J7" s="275"/>
      <c r="K7" s="275"/>
      <c r="L7" s="275"/>
      <c r="M7" s="275"/>
      <c r="N7" s="275"/>
      <c r="O7" s="275"/>
      <c r="P7" s="275"/>
      <c r="Q7" s="275"/>
    </row>
    <row r="8" spans="1:17" ht="15.75" outlineLevel="1">
      <c r="A8" s="189"/>
      <c r="B8" s="190"/>
      <c r="C8" s="29"/>
      <c r="D8" s="30"/>
      <c r="E8" s="31"/>
      <c r="F8" s="189"/>
      <c r="G8" s="189"/>
      <c r="H8" s="353"/>
      <c r="I8" s="189"/>
      <c r="J8" s="189"/>
      <c r="K8" s="189"/>
      <c r="L8" s="189"/>
      <c r="M8" s="189"/>
      <c r="N8" s="189"/>
      <c r="O8" s="189"/>
      <c r="P8" s="189"/>
      <c r="Q8" s="189"/>
    </row>
    <row r="9" spans="1:17" ht="15" outlineLevel="1">
      <c r="A9" s="191"/>
      <c r="B9" s="192" t="s">
        <v>207</v>
      </c>
      <c r="C9" s="360">
        <v>42004</v>
      </c>
      <c r="D9" s="360"/>
      <c r="E9" s="360"/>
      <c r="F9" s="360"/>
      <c r="G9" s="360">
        <v>42094</v>
      </c>
      <c r="H9" s="360"/>
      <c r="I9" s="360"/>
      <c r="J9" s="360"/>
      <c r="K9" s="193" t="s">
        <v>115</v>
      </c>
      <c r="L9" s="194"/>
      <c r="M9" s="194"/>
      <c r="N9" s="194"/>
      <c r="O9" s="194"/>
      <c r="P9" s="194"/>
      <c r="Q9" s="194"/>
    </row>
    <row r="10" spans="1:17" ht="15" outlineLevel="1">
      <c r="A10" s="191"/>
      <c r="B10" s="192"/>
      <c r="C10" s="195" t="s">
        <v>208</v>
      </c>
      <c r="D10" s="195" t="s">
        <v>209</v>
      </c>
      <c r="E10" s="195" t="s">
        <v>210</v>
      </c>
      <c r="F10" s="195" t="s">
        <v>139</v>
      </c>
      <c r="G10" s="195" t="s">
        <v>208</v>
      </c>
      <c r="H10" s="195" t="s">
        <v>209</v>
      </c>
      <c r="I10" s="195" t="s">
        <v>210</v>
      </c>
      <c r="J10" s="195" t="s">
        <v>139</v>
      </c>
      <c r="K10" s="196" t="s">
        <v>139</v>
      </c>
      <c r="L10" s="194"/>
      <c r="M10" s="194"/>
      <c r="N10" s="194"/>
      <c r="O10" s="194"/>
      <c r="P10" s="194"/>
      <c r="Q10" s="194"/>
    </row>
    <row r="11" spans="1:18" ht="15" outlineLevel="1">
      <c r="A11" s="197" t="s">
        <v>194</v>
      </c>
      <c r="B11" s="198" t="s">
        <v>211</v>
      </c>
      <c r="C11" s="237">
        <v>1.0042647442174357</v>
      </c>
      <c r="D11" s="310">
        <v>1.0000004929745125</v>
      </c>
      <c r="E11" s="199"/>
      <c r="F11" s="199">
        <v>13293182958.630001</v>
      </c>
      <c r="G11" s="200">
        <v>1.0036058445023894</v>
      </c>
      <c r="H11" s="200">
        <v>1</v>
      </c>
      <c r="I11" s="197"/>
      <c r="J11" s="201">
        <v>12650623152.94</v>
      </c>
      <c r="K11" s="201">
        <v>-642559805.6900005</v>
      </c>
      <c r="L11" s="202"/>
      <c r="M11" s="194"/>
      <c r="N11" s="203"/>
      <c r="O11" s="203"/>
      <c r="P11" s="194"/>
      <c r="Q11" s="194"/>
      <c r="R11" s="339"/>
    </row>
    <row r="12" spans="1:18" ht="21" outlineLevel="1">
      <c r="A12" s="204">
        <v>1</v>
      </c>
      <c r="B12" s="314" t="s">
        <v>297</v>
      </c>
      <c r="C12" s="205">
        <v>0.493065</v>
      </c>
      <c r="D12" s="206">
        <v>0.490972</v>
      </c>
      <c r="E12" s="207"/>
      <c r="F12" s="207">
        <v>6526570470.259999</v>
      </c>
      <c r="G12" s="208">
        <v>0.47998</v>
      </c>
      <c r="H12" s="209">
        <v>0.478255</v>
      </c>
      <c r="I12" s="210"/>
      <c r="J12" s="211">
        <v>6050221776.249999</v>
      </c>
      <c r="K12" s="211">
        <v>-476348694.0100002</v>
      </c>
      <c r="L12" s="194"/>
      <c r="M12" s="194"/>
      <c r="N12" s="194"/>
      <c r="O12" s="194"/>
      <c r="P12" s="194"/>
      <c r="Q12" s="194"/>
      <c r="R12" s="339"/>
    </row>
    <row r="13" spans="1:18" ht="33" outlineLevel="1">
      <c r="A13" s="204" t="s">
        <v>195</v>
      </c>
      <c r="B13" s="212" t="s">
        <v>212</v>
      </c>
      <c r="C13" s="206">
        <v>0.493065</v>
      </c>
      <c r="D13" s="206">
        <v>0.49097241072065345</v>
      </c>
      <c r="E13" s="207">
        <v>0</v>
      </c>
      <c r="F13" s="207">
        <v>6526570470.259999</v>
      </c>
      <c r="G13" s="209">
        <v>0.47998</v>
      </c>
      <c r="H13" s="209">
        <v>0.47825480873477905</v>
      </c>
      <c r="I13" s="211">
        <v>0</v>
      </c>
      <c r="J13" s="211">
        <v>6050221776.249999</v>
      </c>
      <c r="K13" s="211">
        <v>-476348694.0100002</v>
      </c>
      <c r="L13" s="202"/>
      <c r="M13" s="194"/>
      <c r="N13" s="194"/>
      <c r="O13" s="194"/>
      <c r="P13" s="194"/>
      <c r="Q13" s="194"/>
      <c r="R13" s="339"/>
    </row>
    <row r="14" spans="1:18" ht="22.5" outlineLevel="1">
      <c r="A14" s="204"/>
      <c r="B14" s="213" t="s">
        <v>260</v>
      </c>
      <c r="C14" s="214">
        <v>0.490112</v>
      </c>
      <c r="D14" s="214">
        <v>0.48803299999999994</v>
      </c>
      <c r="E14" s="215">
        <v>0</v>
      </c>
      <c r="F14" s="215">
        <v>6487488092.219999</v>
      </c>
      <c r="G14" s="216">
        <v>0.47634200000000004</v>
      </c>
      <c r="H14" s="216">
        <v>0.47462899999999997</v>
      </c>
      <c r="I14" s="217">
        <v>0</v>
      </c>
      <c r="J14" s="217">
        <v>6004357690.999999</v>
      </c>
      <c r="K14" s="217">
        <v>-483130401.22000027</v>
      </c>
      <c r="L14" s="194"/>
      <c r="M14" s="194"/>
      <c r="N14" s="194"/>
      <c r="O14" s="194"/>
      <c r="P14" s="194"/>
      <c r="Q14" s="194"/>
      <c r="R14" s="339"/>
    </row>
    <row r="15" spans="1:18" ht="22.5" outlineLevel="1">
      <c r="A15" s="204"/>
      <c r="B15" s="213" t="s">
        <v>261</v>
      </c>
      <c r="C15" s="214">
        <v>0.000554</v>
      </c>
      <c r="D15" s="214">
        <v>0.0005510000000000001</v>
      </c>
      <c r="E15" s="215">
        <v>0</v>
      </c>
      <c r="F15" s="215">
        <v>7332797.35</v>
      </c>
      <c r="G15" s="216">
        <v>0.001084</v>
      </c>
      <c r="H15" s="216">
        <v>0.001081</v>
      </c>
      <c r="I15" s="217">
        <v>0</v>
      </c>
      <c r="J15" s="217">
        <v>13670668.950000001</v>
      </c>
      <c r="K15" s="217">
        <v>6337871.6000000015</v>
      </c>
      <c r="L15" s="268"/>
      <c r="M15" s="194"/>
      <c r="N15" s="194"/>
      <c r="O15" s="194"/>
      <c r="P15" s="194"/>
      <c r="Q15" s="194"/>
      <c r="R15" s="339"/>
    </row>
    <row r="16" spans="1:18" ht="15" outlineLevel="1">
      <c r="A16" s="204"/>
      <c r="B16" s="213" t="s">
        <v>267</v>
      </c>
      <c r="C16" s="214">
        <v>0.002399</v>
      </c>
      <c r="D16" s="214">
        <v>0.002388410720653477</v>
      </c>
      <c r="E16" s="207">
        <v>0</v>
      </c>
      <c r="F16" s="207">
        <v>31749580.69</v>
      </c>
      <c r="G16" s="216">
        <v>0.002554</v>
      </c>
      <c r="H16" s="216">
        <v>0.002544808734779066</v>
      </c>
      <c r="I16" s="217">
        <v>0</v>
      </c>
      <c r="J16" s="217">
        <v>32193416.3</v>
      </c>
      <c r="K16" s="217">
        <v>443835.6099999994</v>
      </c>
      <c r="L16" s="268"/>
      <c r="M16" s="194"/>
      <c r="N16" s="194"/>
      <c r="O16" s="194"/>
      <c r="P16" s="194"/>
      <c r="Q16" s="194"/>
      <c r="R16" s="339"/>
    </row>
    <row r="17" spans="1:18" ht="22.5" outlineLevel="1">
      <c r="A17" s="225"/>
      <c r="B17" s="226" t="s">
        <v>285</v>
      </c>
      <c r="C17" s="220">
        <v>0</v>
      </c>
      <c r="D17" s="220">
        <v>0</v>
      </c>
      <c r="E17" s="215">
        <v>0</v>
      </c>
      <c r="F17" s="215">
        <v>0</v>
      </c>
      <c r="G17" s="222">
        <v>0</v>
      </c>
      <c r="H17" s="223">
        <v>0</v>
      </c>
      <c r="I17" s="211">
        <v>0</v>
      </c>
      <c r="J17" s="211">
        <v>0</v>
      </c>
      <c r="K17" s="217">
        <v>0</v>
      </c>
      <c r="L17" s="227"/>
      <c r="M17" s="227"/>
      <c r="N17" s="227"/>
      <c r="O17" s="227"/>
      <c r="P17" s="227"/>
      <c r="Q17" s="227"/>
      <c r="R17" s="339"/>
    </row>
    <row r="18" spans="1:18" ht="33" outlineLevel="1">
      <c r="A18" s="204" t="s">
        <v>196</v>
      </c>
      <c r="B18" s="212" t="s">
        <v>213</v>
      </c>
      <c r="C18" s="220">
        <v>0</v>
      </c>
      <c r="D18" s="220">
        <v>0</v>
      </c>
      <c r="E18" s="215">
        <v>0</v>
      </c>
      <c r="F18" s="215">
        <v>0</v>
      </c>
      <c r="G18" s="222">
        <v>0</v>
      </c>
      <c r="H18" s="223">
        <v>0</v>
      </c>
      <c r="I18" s="211">
        <v>0</v>
      </c>
      <c r="J18" s="211">
        <v>0</v>
      </c>
      <c r="K18" s="211">
        <v>0</v>
      </c>
      <c r="L18" s="194"/>
      <c r="M18" s="194"/>
      <c r="N18" s="194"/>
      <c r="O18" s="194"/>
      <c r="P18" s="194"/>
      <c r="Q18" s="194"/>
      <c r="R18" s="339"/>
    </row>
    <row r="19" spans="1:18" ht="22.5" outlineLevel="1">
      <c r="A19" s="204"/>
      <c r="B19" s="213" t="s">
        <v>262</v>
      </c>
      <c r="C19" s="220">
        <v>0</v>
      </c>
      <c r="D19" s="220">
        <v>0</v>
      </c>
      <c r="E19" s="215">
        <v>0</v>
      </c>
      <c r="F19" s="215">
        <v>0</v>
      </c>
      <c r="G19" s="222">
        <v>0</v>
      </c>
      <c r="H19" s="223">
        <v>0</v>
      </c>
      <c r="I19" s="211">
        <v>0</v>
      </c>
      <c r="J19" s="211">
        <v>0</v>
      </c>
      <c r="K19" s="217">
        <v>0</v>
      </c>
      <c r="L19" s="194"/>
      <c r="M19" s="194"/>
      <c r="N19" s="194"/>
      <c r="O19" s="194"/>
      <c r="P19" s="194"/>
      <c r="Q19" s="194"/>
      <c r="R19" s="339"/>
    </row>
    <row r="20" spans="1:18" ht="22.5" outlineLevel="1">
      <c r="A20" s="204"/>
      <c r="B20" s="213" t="s">
        <v>263</v>
      </c>
      <c r="C20" s="220">
        <v>0</v>
      </c>
      <c r="D20" s="221">
        <v>0</v>
      </c>
      <c r="E20" s="207">
        <v>0</v>
      </c>
      <c r="F20" s="207">
        <v>0</v>
      </c>
      <c r="G20" s="222">
        <v>0</v>
      </c>
      <c r="H20" s="223">
        <v>0</v>
      </c>
      <c r="I20" s="211">
        <v>0</v>
      </c>
      <c r="J20" s="211">
        <v>0</v>
      </c>
      <c r="K20" s="211">
        <v>0</v>
      </c>
      <c r="L20" s="194"/>
      <c r="M20" s="194"/>
      <c r="N20" s="194"/>
      <c r="O20" s="194"/>
      <c r="P20" s="194"/>
      <c r="Q20" s="194"/>
      <c r="R20" s="339"/>
    </row>
    <row r="21" spans="1:18" ht="75" outlineLevel="1">
      <c r="A21" s="224" t="s">
        <v>197</v>
      </c>
      <c r="B21" s="212" t="s">
        <v>282</v>
      </c>
      <c r="C21" s="220">
        <v>0</v>
      </c>
      <c r="D21" s="220">
        <v>0</v>
      </c>
      <c r="E21" s="207">
        <v>0</v>
      </c>
      <c r="F21" s="207">
        <v>0</v>
      </c>
      <c r="G21" s="222">
        <v>0</v>
      </c>
      <c r="H21" s="222">
        <v>0</v>
      </c>
      <c r="I21" s="211">
        <v>0</v>
      </c>
      <c r="J21" s="211">
        <v>0</v>
      </c>
      <c r="K21" s="211">
        <v>0</v>
      </c>
      <c r="L21" s="194"/>
      <c r="M21" s="194"/>
      <c r="N21" s="194"/>
      <c r="O21" s="194"/>
      <c r="P21" s="194"/>
      <c r="Q21" s="194"/>
      <c r="R21" s="339"/>
    </row>
    <row r="22" spans="1:18" ht="15" outlineLevel="1">
      <c r="A22" s="204">
        <v>2</v>
      </c>
      <c r="B22" s="212" t="s">
        <v>214</v>
      </c>
      <c r="C22" s="220">
        <v>0</v>
      </c>
      <c r="D22" s="220">
        <v>0</v>
      </c>
      <c r="E22" s="207">
        <v>0</v>
      </c>
      <c r="F22" s="207">
        <v>0</v>
      </c>
      <c r="G22" s="222">
        <v>0</v>
      </c>
      <c r="H22" s="222">
        <v>0</v>
      </c>
      <c r="I22" s="211">
        <v>0</v>
      </c>
      <c r="J22" s="211">
        <v>0</v>
      </c>
      <c r="K22" s="211">
        <v>0</v>
      </c>
      <c r="L22" s="194"/>
      <c r="M22" s="194"/>
      <c r="N22" s="194"/>
      <c r="O22" s="194"/>
      <c r="P22" s="194"/>
      <c r="Q22" s="194"/>
      <c r="R22" s="339"/>
    </row>
    <row r="23" spans="1:18" ht="33" outlineLevel="1">
      <c r="A23" s="204">
        <v>3</v>
      </c>
      <c r="B23" s="212" t="s">
        <v>215</v>
      </c>
      <c r="C23" s="206">
        <v>0.48939799999999994</v>
      </c>
      <c r="D23" s="206">
        <v>0.487321</v>
      </c>
      <c r="E23" s="207">
        <v>0</v>
      </c>
      <c r="F23" s="207">
        <v>6478030691.250001</v>
      </c>
      <c r="G23" s="209">
        <v>0.5130520000000001</v>
      </c>
      <c r="H23" s="209">
        <v>0.511207</v>
      </c>
      <c r="I23" s="211">
        <v>0</v>
      </c>
      <c r="J23" s="211">
        <v>6467108875.630001</v>
      </c>
      <c r="K23" s="211">
        <v>-10921815.619999886</v>
      </c>
      <c r="L23" s="202"/>
      <c r="M23" s="194"/>
      <c r="N23" s="194"/>
      <c r="O23" s="230"/>
      <c r="P23" s="194"/>
      <c r="Q23" s="194"/>
      <c r="R23" s="339"/>
    </row>
    <row r="24" spans="1:18" ht="22.5" outlineLevel="1">
      <c r="A24" s="225"/>
      <c r="B24" s="226" t="s">
        <v>216</v>
      </c>
      <c r="C24" s="214">
        <v>0.48939799999999994</v>
      </c>
      <c r="D24" s="214">
        <v>0.487321</v>
      </c>
      <c r="E24" s="215">
        <v>0</v>
      </c>
      <c r="F24" s="215">
        <v>6478030691.250001</v>
      </c>
      <c r="G24" s="216">
        <v>0.5130520000000001</v>
      </c>
      <c r="H24" s="216">
        <v>0.511207</v>
      </c>
      <c r="I24" s="217">
        <v>0</v>
      </c>
      <c r="J24" s="217">
        <v>6467108875.630001</v>
      </c>
      <c r="K24" s="217">
        <v>-10921815.619999886</v>
      </c>
      <c r="L24" s="227"/>
      <c r="M24" s="227"/>
      <c r="N24" s="227"/>
      <c r="O24" s="230"/>
      <c r="P24" s="227"/>
      <c r="Q24" s="227"/>
      <c r="R24" s="339"/>
    </row>
    <row r="25" spans="1:18" ht="15" outlineLevel="1">
      <c r="A25" s="204">
        <v>4</v>
      </c>
      <c r="B25" s="212" t="s">
        <v>217</v>
      </c>
      <c r="C25" s="206">
        <v>0.008267</v>
      </c>
      <c r="D25" s="206">
        <v>0.008232</v>
      </c>
      <c r="E25" s="207"/>
      <c r="F25" s="207">
        <v>109424929.82</v>
      </c>
      <c r="G25" s="209">
        <v>0.00349</v>
      </c>
      <c r="H25" s="209">
        <v>0.003478</v>
      </c>
      <c r="I25" s="211"/>
      <c r="J25" s="211">
        <v>43992332.07</v>
      </c>
      <c r="K25" s="211">
        <v>-65432597.74999999</v>
      </c>
      <c r="L25" s="283"/>
      <c r="M25" s="194"/>
      <c r="N25" s="194"/>
      <c r="O25" s="230"/>
      <c r="P25" s="194"/>
      <c r="Q25" s="194"/>
      <c r="R25" s="339"/>
    </row>
    <row r="26" spans="1:18" ht="22.5" outlineLevel="1">
      <c r="A26" s="225" t="s">
        <v>198</v>
      </c>
      <c r="B26" s="212" t="s">
        <v>218</v>
      </c>
      <c r="C26" s="214">
        <v>0.008267</v>
      </c>
      <c r="D26" s="214">
        <v>0.008232</v>
      </c>
      <c r="E26" s="215">
        <v>0</v>
      </c>
      <c r="F26" s="215">
        <v>109424929.82</v>
      </c>
      <c r="G26" s="216">
        <v>0.00349</v>
      </c>
      <c r="H26" s="216">
        <v>0.003478</v>
      </c>
      <c r="I26" s="217">
        <v>0</v>
      </c>
      <c r="J26" s="217">
        <v>43992332.07</v>
      </c>
      <c r="K26" s="217">
        <v>-65432597.74999999</v>
      </c>
      <c r="L26" s="194"/>
      <c r="M26" s="194"/>
      <c r="N26" s="194"/>
      <c r="O26" s="230"/>
      <c r="P26" s="194"/>
      <c r="Q26" s="194"/>
      <c r="R26" s="339"/>
    </row>
    <row r="27" spans="1:18" ht="15" outlineLevel="1">
      <c r="A27" s="225"/>
      <c r="B27" s="226" t="s">
        <v>227</v>
      </c>
      <c r="C27" s="214">
        <v>0.008267</v>
      </c>
      <c r="D27" s="214">
        <v>0.008232</v>
      </c>
      <c r="E27" s="215"/>
      <c r="F27" s="215">
        <v>109424929.82</v>
      </c>
      <c r="G27" s="216">
        <v>0.00349</v>
      </c>
      <c r="H27" s="216">
        <v>0.003478</v>
      </c>
      <c r="I27" s="217"/>
      <c r="J27" s="217">
        <v>43992332.07</v>
      </c>
      <c r="K27" s="217">
        <v>-65432597.74999999</v>
      </c>
      <c r="L27" s="194"/>
      <c r="M27" s="194"/>
      <c r="N27" s="194"/>
      <c r="O27" s="230"/>
      <c r="P27" s="194"/>
      <c r="Q27" s="194"/>
      <c r="R27" s="339"/>
    </row>
    <row r="28" spans="1:18" ht="15" outlineLevel="1">
      <c r="A28" s="225"/>
      <c r="B28" s="226" t="s">
        <v>228</v>
      </c>
      <c r="C28" s="228">
        <v>0</v>
      </c>
      <c r="D28" s="228">
        <v>0</v>
      </c>
      <c r="E28" s="215">
        <v>0</v>
      </c>
      <c r="F28" s="215">
        <v>0</v>
      </c>
      <c r="G28" s="229">
        <v>0</v>
      </c>
      <c r="H28" s="229">
        <v>0</v>
      </c>
      <c r="I28" s="217">
        <v>0</v>
      </c>
      <c r="J28" s="217">
        <v>0</v>
      </c>
      <c r="K28" s="217">
        <v>0</v>
      </c>
      <c r="L28" s="194"/>
      <c r="M28" s="194"/>
      <c r="N28" s="194"/>
      <c r="O28" s="230"/>
      <c r="P28" s="194"/>
      <c r="Q28" s="194"/>
      <c r="R28" s="339"/>
    </row>
    <row r="29" spans="1:18" ht="22.5" outlineLevel="1">
      <c r="A29" s="225" t="s">
        <v>199</v>
      </c>
      <c r="B29" s="213" t="s">
        <v>219</v>
      </c>
      <c r="C29" s="228">
        <v>0</v>
      </c>
      <c r="D29" s="228">
        <v>0</v>
      </c>
      <c r="E29" s="215">
        <v>0</v>
      </c>
      <c r="F29" s="215">
        <v>0</v>
      </c>
      <c r="G29" s="229">
        <v>0</v>
      </c>
      <c r="H29" s="229">
        <v>0</v>
      </c>
      <c r="I29" s="217">
        <v>0</v>
      </c>
      <c r="J29" s="217">
        <v>0</v>
      </c>
      <c r="K29" s="217">
        <v>0</v>
      </c>
      <c r="L29" s="194"/>
      <c r="M29" s="194"/>
      <c r="N29" s="194"/>
      <c r="O29" s="230"/>
      <c r="P29" s="194"/>
      <c r="Q29" s="194"/>
      <c r="R29" s="339"/>
    </row>
    <row r="30" spans="1:18" ht="22.5" outlineLevel="1">
      <c r="A30" s="225" t="s">
        <v>200</v>
      </c>
      <c r="B30" s="213" t="s">
        <v>220</v>
      </c>
      <c r="C30" s="228">
        <v>0</v>
      </c>
      <c r="D30" s="228">
        <v>0</v>
      </c>
      <c r="E30" s="215">
        <v>0</v>
      </c>
      <c r="F30" s="215">
        <v>0</v>
      </c>
      <c r="G30" s="229">
        <v>0</v>
      </c>
      <c r="H30" s="229">
        <v>0</v>
      </c>
      <c r="I30" s="217">
        <v>0</v>
      </c>
      <c r="J30" s="217">
        <v>0</v>
      </c>
      <c r="K30" s="217">
        <v>0</v>
      </c>
      <c r="L30" s="194"/>
      <c r="M30" s="194"/>
      <c r="N30" s="194"/>
      <c r="O30" s="230"/>
      <c r="P30" s="194"/>
      <c r="Q30" s="194"/>
      <c r="R30" s="339"/>
    </row>
    <row r="31" spans="1:18" ht="22.5" outlineLevel="1">
      <c r="A31" s="204">
        <v>5</v>
      </c>
      <c r="B31" s="212" t="s">
        <v>221</v>
      </c>
      <c r="C31" s="228">
        <v>0</v>
      </c>
      <c r="D31" s="228">
        <v>0</v>
      </c>
      <c r="E31" s="215">
        <v>0</v>
      </c>
      <c r="F31" s="215">
        <v>0</v>
      </c>
      <c r="G31" s="229">
        <v>0</v>
      </c>
      <c r="H31" s="229">
        <v>0</v>
      </c>
      <c r="I31" s="217">
        <v>0</v>
      </c>
      <c r="J31" s="217">
        <v>0</v>
      </c>
      <c r="K31" s="217">
        <v>0</v>
      </c>
      <c r="L31" s="194"/>
      <c r="M31" s="194"/>
      <c r="N31" s="194"/>
      <c r="O31" s="230"/>
      <c r="P31" s="194"/>
      <c r="Q31" s="194"/>
      <c r="R31" s="339"/>
    </row>
    <row r="32" spans="1:18" ht="22.5" outlineLevel="1">
      <c r="A32" s="225" t="s">
        <v>201</v>
      </c>
      <c r="B32" s="213" t="s">
        <v>222</v>
      </c>
      <c r="C32" s="228">
        <v>0</v>
      </c>
      <c r="D32" s="228">
        <v>0</v>
      </c>
      <c r="E32" s="215">
        <v>0</v>
      </c>
      <c r="F32" s="215">
        <v>0</v>
      </c>
      <c r="G32" s="229">
        <v>0</v>
      </c>
      <c r="H32" s="229">
        <v>0</v>
      </c>
      <c r="I32" s="217">
        <v>0</v>
      </c>
      <c r="J32" s="217">
        <v>0</v>
      </c>
      <c r="K32" s="217">
        <v>0</v>
      </c>
      <c r="L32" s="194"/>
      <c r="M32" s="194"/>
      <c r="N32" s="194"/>
      <c r="O32" s="230"/>
      <c r="P32" s="194"/>
      <c r="Q32" s="194"/>
      <c r="R32" s="339"/>
    </row>
    <row r="33" spans="1:18" ht="33" outlineLevel="1">
      <c r="A33" s="225" t="s">
        <v>202</v>
      </c>
      <c r="B33" s="213" t="s">
        <v>223</v>
      </c>
      <c r="C33" s="228">
        <v>0</v>
      </c>
      <c r="D33" s="228">
        <v>0</v>
      </c>
      <c r="E33" s="215">
        <v>0</v>
      </c>
      <c r="F33" s="215">
        <v>0</v>
      </c>
      <c r="G33" s="229">
        <v>0</v>
      </c>
      <c r="H33" s="229">
        <v>0</v>
      </c>
      <c r="I33" s="217">
        <v>0</v>
      </c>
      <c r="J33" s="217">
        <v>0</v>
      </c>
      <c r="K33" s="217">
        <v>0</v>
      </c>
      <c r="L33" s="194"/>
      <c r="M33" s="194"/>
      <c r="N33" s="194"/>
      <c r="O33" s="230"/>
      <c r="P33" s="194"/>
      <c r="Q33" s="194"/>
      <c r="R33" s="339"/>
    </row>
    <row r="34" spans="1:18" ht="33" outlineLevel="1">
      <c r="A34" s="225" t="s">
        <v>203</v>
      </c>
      <c r="B34" s="213" t="s">
        <v>224</v>
      </c>
      <c r="C34" s="228">
        <v>0</v>
      </c>
      <c r="D34" s="228">
        <v>0</v>
      </c>
      <c r="E34" s="215">
        <v>0</v>
      </c>
      <c r="F34" s="215">
        <v>0</v>
      </c>
      <c r="G34" s="229">
        <v>0</v>
      </c>
      <c r="H34" s="229">
        <v>0</v>
      </c>
      <c r="I34" s="217">
        <v>0</v>
      </c>
      <c r="J34" s="217">
        <v>0</v>
      </c>
      <c r="K34" s="217">
        <v>0</v>
      </c>
      <c r="L34" s="194"/>
      <c r="M34" s="194"/>
      <c r="N34" s="194"/>
      <c r="O34" s="230"/>
      <c r="P34" s="194"/>
      <c r="Q34" s="194"/>
      <c r="R34" s="339"/>
    </row>
    <row r="35" spans="1:18" ht="22.5" outlineLevel="1">
      <c r="A35" s="225" t="s">
        <v>204</v>
      </c>
      <c r="B35" s="213" t="s">
        <v>225</v>
      </c>
      <c r="C35" s="228">
        <v>0</v>
      </c>
      <c r="D35" s="228">
        <v>0</v>
      </c>
      <c r="E35" s="215">
        <v>0</v>
      </c>
      <c r="F35" s="215">
        <v>0</v>
      </c>
      <c r="G35" s="229">
        <v>0</v>
      </c>
      <c r="H35" s="229">
        <v>0</v>
      </c>
      <c r="I35" s="217">
        <v>0</v>
      </c>
      <c r="J35" s="217">
        <v>0</v>
      </c>
      <c r="K35" s="217">
        <v>0</v>
      </c>
      <c r="L35" s="194"/>
      <c r="M35" s="194"/>
      <c r="N35" s="194"/>
      <c r="O35" s="230"/>
      <c r="P35" s="194"/>
      <c r="Q35" s="194"/>
      <c r="R35" s="339"/>
    </row>
    <row r="36" spans="1:18" ht="15" outlineLevel="1">
      <c r="A36" s="204">
        <v>6</v>
      </c>
      <c r="B36" s="269" t="s">
        <v>226</v>
      </c>
      <c r="C36" s="206">
        <v>0.0005197011695389275</v>
      </c>
      <c r="D36" s="206">
        <v>0.0005174929745124764</v>
      </c>
      <c r="E36" s="207"/>
      <c r="F36" s="207">
        <v>6879128.790000001</v>
      </c>
      <c r="G36" s="209">
        <v>0.0001010703941974701</v>
      </c>
      <c r="H36" s="209">
        <v>0.000101</v>
      </c>
      <c r="I36" s="211"/>
      <c r="J36" s="211">
        <v>1274010.92</v>
      </c>
      <c r="K36" s="211">
        <v>-5605117.870000001</v>
      </c>
      <c r="L36" s="313"/>
      <c r="M36" s="194"/>
      <c r="N36" s="194"/>
      <c r="O36" s="230"/>
      <c r="P36" s="194"/>
      <c r="Q36" s="194"/>
      <c r="R36" s="339"/>
    </row>
    <row r="37" spans="1:18" ht="15" outlineLevel="1">
      <c r="A37" s="204"/>
      <c r="B37" s="347" t="s">
        <v>227</v>
      </c>
      <c r="C37" s="214">
        <v>0.0005195469853460916</v>
      </c>
      <c r="D37" s="214">
        <v>0.000517</v>
      </c>
      <c r="E37" s="215">
        <v>0</v>
      </c>
      <c r="F37" s="215">
        <v>6877087.900000001</v>
      </c>
      <c r="G37" s="216">
        <v>0.00010033353942649138</v>
      </c>
      <c r="H37" s="216">
        <v>0.0001</v>
      </c>
      <c r="I37" s="217">
        <v>0</v>
      </c>
      <c r="J37" s="217">
        <v>1264722.73</v>
      </c>
      <c r="K37" s="217">
        <v>-5612365.170000002</v>
      </c>
      <c r="L37" s="194"/>
      <c r="M37" s="194"/>
      <c r="N37" s="194"/>
      <c r="O37" s="230"/>
      <c r="P37" s="194"/>
      <c r="Q37" s="194"/>
      <c r="R37" s="339"/>
    </row>
    <row r="38" spans="1:18" ht="15" outlineLevel="1">
      <c r="A38" s="204"/>
      <c r="B38" s="347" t="s">
        <v>228</v>
      </c>
      <c r="C38" s="214">
        <v>9.999244060767733E-08</v>
      </c>
      <c r="D38" s="214">
        <v>0</v>
      </c>
      <c r="E38" s="218">
        <v>295.3013096539569</v>
      </c>
      <c r="F38" s="215">
        <v>1323.5700000000002</v>
      </c>
      <c r="G38" s="216">
        <v>1.5825711020496216E-07</v>
      </c>
      <c r="H38" s="216">
        <v>0</v>
      </c>
      <c r="I38" s="219">
        <v>452.36972198285645</v>
      </c>
      <c r="J38" s="217">
        <v>1994.8600000000001</v>
      </c>
      <c r="K38" s="217">
        <v>671.29</v>
      </c>
      <c r="L38" s="194"/>
      <c r="M38" s="194"/>
      <c r="N38" s="194"/>
      <c r="O38" s="230"/>
      <c r="P38" s="194"/>
      <c r="Q38" s="194"/>
      <c r="R38" s="339"/>
    </row>
    <row r="39" spans="1:18" ht="15" outlineLevel="1">
      <c r="A39" s="204"/>
      <c r="B39" s="347" t="s">
        <v>229</v>
      </c>
      <c r="C39" s="214">
        <v>2.8788896199194297E-08</v>
      </c>
      <c r="D39" s="214">
        <v>0</v>
      </c>
      <c r="E39" s="308">
        <v>103.36063795161115</v>
      </c>
      <c r="F39" s="215">
        <v>381.07</v>
      </c>
      <c r="G39" s="216">
        <v>1.9198371019766113E-07</v>
      </c>
      <c r="H39" s="216">
        <v>0</v>
      </c>
      <c r="I39" s="231">
        <v>588.5905387328224</v>
      </c>
      <c r="J39" s="217">
        <v>2419.99</v>
      </c>
      <c r="K39" s="217">
        <v>2038.9199999999998</v>
      </c>
      <c r="L39" s="194"/>
      <c r="M39" s="194"/>
      <c r="N39" s="194"/>
      <c r="O39" s="230"/>
      <c r="P39" s="194"/>
      <c r="Q39" s="194"/>
      <c r="R39" s="339"/>
    </row>
    <row r="40" spans="1:18" ht="15" outlineLevel="1">
      <c r="A40" s="204"/>
      <c r="B40" s="347" t="s">
        <v>230</v>
      </c>
      <c r="C40" s="214">
        <v>2.5402856029021132E-08</v>
      </c>
      <c r="D40" s="214">
        <v>0</v>
      </c>
      <c r="E40" s="309">
        <v>58.54953856869232</v>
      </c>
      <c r="F40" s="215">
        <v>336.25</v>
      </c>
      <c r="G40" s="216">
        <v>3.8661395057610573E-07</v>
      </c>
      <c r="H40" s="216">
        <v>0</v>
      </c>
      <c r="I40" s="304">
        <v>802.4204304085094</v>
      </c>
      <c r="J40" s="217">
        <v>4873.34</v>
      </c>
      <c r="K40" s="217">
        <v>4537.09</v>
      </c>
      <c r="L40" s="194"/>
      <c r="M40" s="194"/>
      <c r="N40" s="194"/>
      <c r="O40" s="230"/>
      <c r="P40" s="194"/>
      <c r="Q40" s="194"/>
      <c r="R40" s="339"/>
    </row>
    <row r="41" spans="1:18" ht="54" outlineLevel="1">
      <c r="A41" s="224">
        <v>7</v>
      </c>
      <c r="B41" s="212" t="s">
        <v>231</v>
      </c>
      <c r="C41" s="206">
        <v>0.012301999999999999</v>
      </c>
      <c r="D41" s="206">
        <v>0.01225</v>
      </c>
      <c r="E41" s="207">
        <v>0</v>
      </c>
      <c r="F41" s="207">
        <v>162839401.16</v>
      </c>
      <c r="G41" s="209">
        <v>0.006167000000000001</v>
      </c>
      <c r="H41" s="209">
        <v>0.006146</v>
      </c>
      <c r="I41" s="211">
        <v>0</v>
      </c>
      <c r="J41" s="211">
        <v>77743175.30000001</v>
      </c>
      <c r="K41" s="211">
        <v>-85096225.85999998</v>
      </c>
      <c r="L41" s="194"/>
      <c r="M41" s="194"/>
      <c r="N41" s="194"/>
      <c r="O41" s="230"/>
      <c r="P41" s="194"/>
      <c r="Q41" s="194"/>
      <c r="R41" s="339"/>
    </row>
    <row r="42" spans="1:18" ht="22.5" outlineLevel="1">
      <c r="A42" s="225"/>
      <c r="B42" s="226" t="s">
        <v>232</v>
      </c>
      <c r="C42" s="214">
        <v>0.012301999999999999</v>
      </c>
      <c r="D42" s="214">
        <v>0.01225</v>
      </c>
      <c r="E42" s="215">
        <v>0</v>
      </c>
      <c r="F42" s="215">
        <v>162839401.16</v>
      </c>
      <c r="G42" s="216">
        <v>0.006167000000000001</v>
      </c>
      <c r="H42" s="216">
        <v>0.006146</v>
      </c>
      <c r="I42" s="217">
        <v>0</v>
      </c>
      <c r="J42" s="217">
        <v>77743175.30000001</v>
      </c>
      <c r="K42" s="217">
        <v>-85096225.85999998</v>
      </c>
      <c r="L42" s="227"/>
      <c r="M42" s="227"/>
      <c r="N42" s="227"/>
      <c r="O42" s="230"/>
      <c r="P42" s="227"/>
      <c r="Q42" s="227"/>
      <c r="R42" s="339"/>
    </row>
    <row r="43" spans="1:18" ht="33" outlineLevel="1">
      <c r="A43" s="204">
        <v>8</v>
      </c>
      <c r="B43" s="212" t="s">
        <v>233</v>
      </c>
      <c r="C43" s="228">
        <v>0</v>
      </c>
      <c r="D43" s="228">
        <v>0</v>
      </c>
      <c r="E43" s="215">
        <v>0</v>
      </c>
      <c r="F43" s="215">
        <v>0</v>
      </c>
      <c r="G43" s="229">
        <v>0</v>
      </c>
      <c r="H43" s="229">
        <v>0</v>
      </c>
      <c r="I43" s="217">
        <v>0</v>
      </c>
      <c r="J43" s="217">
        <v>0</v>
      </c>
      <c r="K43" s="217">
        <v>0</v>
      </c>
      <c r="L43" s="194"/>
      <c r="M43" s="194"/>
      <c r="N43" s="194"/>
      <c r="O43" s="194"/>
      <c r="P43" s="194"/>
      <c r="Q43" s="194"/>
      <c r="R43" s="339"/>
    </row>
    <row r="44" spans="1:18" ht="15" outlineLevel="1">
      <c r="A44" s="204">
        <v>9</v>
      </c>
      <c r="B44" s="212" t="s">
        <v>234</v>
      </c>
      <c r="C44" s="206">
        <v>0.0007130430478970493</v>
      </c>
      <c r="D44" s="206">
        <v>0.0007089999999999999</v>
      </c>
      <c r="E44" s="215">
        <v>0</v>
      </c>
      <c r="F44" s="207">
        <v>9438337.35</v>
      </c>
      <c r="G44" s="209">
        <v>0.0008157741081918615</v>
      </c>
      <c r="H44" s="209">
        <v>0.000812</v>
      </c>
      <c r="I44" s="217">
        <v>0</v>
      </c>
      <c r="J44" s="211">
        <v>10282982.770000001</v>
      </c>
      <c r="K44" s="211">
        <v>844645.4200000018</v>
      </c>
      <c r="L44" s="313"/>
      <c r="M44" s="194"/>
      <c r="N44" s="230"/>
      <c r="O44" s="194"/>
      <c r="P44" s="194"/>
      <c r="Q44" s="194"/>
      <c r="R44" s="339"/>
    </row>
    <row r="45" spans="1:18" ht="22.5" outlineLevel="1">
      <c r="A45" s="204"/>
      <c r="B45" s="226" t="s">
        <v>235</v>
      </c>
      <c r="C45" s="228">
        <v>0</v>
      </c>
      <c r="D45" s="228">
        <v>0</v>
      </c>
      <c r="E45" s="215">
        <v>0</v>
      </c>
      <c r="F45" s="215">
        <v>0</v>
      </c>
      <c r="G45" s="222">
        <v>0</v>
      </c>
      <c r="H45" s="222">
        <v>0</v>
      </c>
      <c r="I45" s="217">
        <v>0</v>
      </c>
      <c r="J45" s="217">
        <v>0</v>
      </c>
      <c r="K45" s="217">
        <v>0</v>
      </c>
      <c r="L45" s="194"/>
      <c r="M45" s="194"/>
      <c r="N45" s="194"/>
      <c r="O45" s="270"/>
      <c r="P45" s="194"/>
      <c r="Q45" s="194"/>
      <c r="R45" s="339"/>
    </row>
    <row r="46" spans="1:18" ht="15" outlineLevel="1">
      <c r="A46" s="204"/>
      <c r="B46" s="226" t="s">
        <v>315</v>
      </c>
      <c r="C46" s="228">
        <v>0</v>
      </c>
      <c r="D46" s="228">
        <v>0</v>
      </c>
      <c r="E46" s="215">
        <v>0</v>
      </c>
      <c r="F46" s="215">
        <v>0</v>
      </c>
      <c r="G46" s="222">
        <v>0</v>
      </c>
      <c r="H46" s="222">
        <v>0</v>
      </c>
      <c r="I46" s="217">
        <v>0</v>
      </c>
      <c r="J46" s="217">
        <v>0</v>
      </c>
      <c r="K46" s="217">
        <v>0</v>
      </c>
      <c r="L46" s="194"/>
      <c r="M46" s="194"/>
      <c r="N46" s="194"/>
      <c r="O46" s="270"/>
      <c r="P46" s="194"/>
      <c r="Q46" s="194"/>
      <c r="R46" s="339"/>
    </row>
    <row r="47" spans="1:18" ht="22.5" outlineLevel="1">
      <c r="A47" s="204"/>
      <c r="B47" s="226" t="s">
        <v>268</v>
      </c>
      <c r="C47" s="228">
        <v>0</v>
      </c>
      <c r="D47" s="228">
        <v>0</v>
      </c>
      <c r="E47" s="215">
        <v>0</v>
      </c>
      <c r="F47" s="215">
        <v>0</v>
      </c>
      <c r="G47" s="222">
        <v>0</v>
      </c>
      <c r="H47" s="223">
        <v>0</v>
      </c>
      <c r="I47" s="211">
        <v>0</v>
      </c>
      <c r="J47" s="211">
        <v>0</v>
      </c>
      <c r="K47" s="217">
        <v>0</v>
      </c>
      <c r="L47" s="194"/>
      <c r="M47" s="194"/>
      <c r="N47" s="194"/>
      <c r="O47" s="270"/>
      <c r="P47" s="194"/>
      <c r="Q47" s="194"/>
      <c r="R47" s="339"/>
    </row>
    <row r="48" spans="1:18" ht="22.5" outlineLevel="1">
      <c r="A48" s="204"/>
      <c r="B48" s="226" t="s">
        <v>236</v>
      </c>
      <c r="C48" s="214">
        <v>7.838708226824971E-05</v>
      </c>
      <c r="D48" s="214">
        <v>7.8E-05</v>
      </c>
      <c r="E48" s="218">
        <v>231495.58019678274</v>
      </c>
      <c r="F48" s="215">
        <v>1037586.34</v>
      </c>
      <c r="G48" s="216">
        <v>8.098645816228635E-05</v>
      </c>
      <c r="H48" s="216">
        <v>8.1E-05</v>
      </c>
      <c r="I48" s="219">
        <v>231495.58029842624</v>
      </c>
      <c r="J48" s="217">
        <v>1020849.21</v>
      </c>
      <c r="K48" s="217">
        <v>-16737.130000000005</v>
      </c>
      <c r="L48" s="194"/>
      <c r="M48" s="194"/>
      <c r="N48" s="194"/>
      <c r="O48" s="270"/>
      <c r="P48" s="194"/>
      <c r="Q48" s="194"/>
      <c r="R48" s="339"/>
    </row>
    <row r="49" spans="1:18" ht="22.5" outlineLevel="1">
      <c r="A49" s="204"/>
      <c r="B49" s="226" t="s">
        <v>237</v>
      </c>
      <c r="C49" s="214">
        <v>1.131429986715337E-05</v>
      </c>
      <c r="D49" s="214">
        <v>1.1E-05</v>
      </c>
      <c r="E49" s="215">
        <v>0</v>
      </c>
      <c r="F49" s="215">
        <v>149764</v>
      </c>
      <c r="G49" s="216">
        <v>5.1624470365579906E-05</v>
      </c>
      <c r="H49" s="216">
        <v>5.1E-05</v>
      </c>
      <c r="I49" s="217">
        <v>0</v>
      </c>
      <c r="J49" s="217">
        <v>650735.95</v>
      </c>
      <c r="K49" s="217">
        <v>500971.94999999995</v>
      </c>
      <c r="L49" s="194"/>
      <c r="M49" s="194"/>
      <c r="N49" s="194"/>
      <c r="O49" s="270"/>
      <c r="P49" s="194"/>
      <c r="Q49" s="194"/>
      <c r="R49" s="339"/>
    </row>
    <row r="50" spans="1:18" ht="22.5" outlineLevel="1">
      <c r="A50" s="204"/>
      <c r="B50" s="226" t="s">
        <v>238</v>
      </c>
      <c r="C50" s="214">
        <v>0.0005537966154628332</v>
      </c>
      <c r="D50" s="214">
        <v>0.000551</v>
      </c>
      <c r="E50" s="215">
        <v>0</v>
      </c>
      <c r="F50" s="215">
        <v>7330440</v>
      </c>
      <c r="G50" s="216">
        <v>0.0005815416876025699</v>
      </c>
      <c r="H50" s="216">
        <v>0.000579</v>
      </c>
      <c r="I50" s="217">
        <v>0</v>
      </c>
      <c r="J50" s="217">
        <v>7330440</v>
      </c>
      <c r="K50" s="217">
        <v>0</v>
      </c>
      <c r="L50" s="194"/>
      <c r="M50" s="194"/>
      <c r="N50" s="194"/>
      <c r="O50" s="270"/>
      <c r="P50" s="194"/>
      <c r="Q50" s="194"/>
      <c r="R50" s="339"/>
    </row>
    <row r="51" spans="1:18" ht="15" outlineLevel="1">
      <c r="A51" s="204"/>
      <c r="B51" s="226" t="s">
        <v>269</v>
      </c>
      <c r="C51" s="214">
        <v>6.326257308457213E-05</v>
      </c>
      <c r="D51" s="214">
        <v>6.3E-05</v>
      </c>
      <c r="E51" s="215">
        <v>0</v>
      </c>
      <c r="F51" s="215">
        <v>837387.74</v>
      </c>
      <c r="G51" s="216">
        <v>6.69414644979356E-05</v>
      </c>
      <c r="H51" s="216">
        <v>6.7E-05</v>
      </c>
      <c r="I51" s="217">
        <v>0</v>
      </c>
      <c r="J51" s="217">
        <v>843809.48</v>
      </c>
      <c r="K51" s="217">
        <v>6421.739999999991</v>
      </c>
      <c r="L51" s="194"/>
      <c r="M51" s="194"/>
      <c r="N51" s="194"/>
      <c r="O51" s="270"/>
      <c r="P51" s="194"/>
      <c r="Q51" s="194"/>
      <c r="R51" s="339"/>
    </row>
    <row r="52" spans="1:18" ht="15" outlineLevel="1">
      <c r="A52" s="204"/>
      <c r="B52" s="226" t="s">
        <v>320</v>
      </c>
      <c r="C52" s="214">
        <v>2.910981454008851E-06</v>
      </c>
      <c r="D52" s="214">
        <v>3E-06</v>
      </c>
      <c r="E52" s="215">
        <v>0</v>
      </c>
      <c r="F52" s="215">
        <v>38531.79</v>
      </c>
      <c r="G52" s="216">
        <v>1.8382562225051743E-05</v>
      </c>
      <c r="H52" s="216">
        <v>1.8E-05</v>
      </c>
      <c r="I52" s="217">
        <v>0</v>
      </c>
      <c r="J52" s="217">
        <v>231715.58</v>
      </c>
      <c r="K52" s="217">
        <v>193183.78999999998</v>
      </c>
      <c r="L52" s="271"/>
      <c r="M52" s="194"/>
      <c r="N52" s="194"/>
      <c r="O52" s="270"/>
      <c r="P52" s="194"/>
      <c r="Q52" s="194"/>
      <c r="R52" s="339"/>
    </row>
    <row r="53" spans="1:17" s="345" customFormat="1" ht="15" outlineLevel="1">
      <c r="A53" s="247"/>
      <c r="B53" s="347" t="s">
        <v>227</v>
      </c>
      <c r="C53" s="214">
        <v>2.910981454008851E-06</v>
      </c>
      <c r="D53" s="214">
        <v>3E-06</v>
      </c>
      <c r="E53" s="250">
        <v>0</v>
      </c>
      <c r="F53" s="273">
        <v>38531.79</v>
      </c>
      <c r="G53" s="216">
        <v>1.6E-05</v>
      </c>
      <c r="H53" s="216">
        <v>1.6E-05</v>
      </c>
      <c r="I53" s="248">
        <v>0</v>
      </c>
      <c r="J53" s="249">
        <v>203397.90999999997</v>
      </c>
      <c r="K53" s="217">
        <v>164866.11999999997</v>
      </c>
      <c r="L53" s="194"/>
      <c r="M53" s="194"/>
      <c r="N53" s="317"/>
      <c r="O53" s="316"/>
      <c r="P53" s="194"/>
      <c r="Q53" s="194"/>
    </row>
    <row r="54" spans="1:17" s="345" customFormat="1" ht="15" outlineLevel="1">
      <c r="A54" s="247"/>
      <c r="B54" s="347" t="s">
        <v>229</v>
      </c>
      <c r="C54" s="228">
        <v>0</v>
      </c>
      <c r="D54" s="228">
        <v>0</v>
      </c>
      <c r="E54" s="215">
        <v>0</v>
      </c>
      <c r="F54" s="215">
        <v>0</v>
      </c>
      <c r="G54" s="216">
        <v>2E-06</v>
      </c>
      <c r="H54" s="216">
        <v>2E-06</v>
      </c>
      <c r="I54" s="231">
        <v>6887.430378207466</v>
      </c>
      <c r="J54" s="249">
        <v>28317.67</v>
      </c>
      <c r="K54" s="217">
        <v>28317.67</v>
      </c>
      <c r="L54" s="194"/>
      <c r="M54" s="194"/>
      <c r="N54" s="317"/>
      <c r="O54" s="316"/>
      <c r="P54" s="194"/>
      <c r="Q54" s="194"/>
    </row>
    <row r="55" spans="1:18" ht="15" outlineLevel="1">
      <c r="A55" s="204"/>
      <c r="B55" s="226" t="s">
        <v>239</v>
      </c>
      <c r="C55" s="214">
        <v>3.37149576023203E-06</v>
      </c>
      <c r="D55" s="214">
        <v>3E-06</v>
      </c>
      <c r="E55" s="215">
        <v>0</v>
      </c>
      <c r="F55" s="215">
        <v>44627.48</v>
      </c>
      <c r="G55" s="216">
        <v>1.6297465338437983E-05</v>
      </c>
      <c r="H55" s="216">
        <v>1.6E-05</v>
      </c>
      <c r="I55" s="217">
        <v>0</v>
      </c>
      <c r="J55" s="217">
        <v>205432.55</v>
      </c>
      <c r="K55" s="217">
        <v>160805.06999999998</v>
      </c>
      <c r="L55" s="194"/>
      <c r="M55" s="194"/>
      <c r="N55" s="194"/>
      <c r="O55" s="270"/>
      <c r="P55" s="194"/>
      <c r="Q55" s="194"/>
      <c r="R55" s="339"/>
    </row>
    <row r="56" spans="1:18" ht="15" outlineLevel="1">
      <c r="A56" s="204"/>
      <c r="B56" s="233"/>
      <c r="C56" s="234"/>
      <c r="D56" s="234"/>
      <c r="E56" s="234"/>
      <c r="F56" s="234"/>
      <c r="G56" s="216"/>
      <c r="H56" s="216"/>
      <c r="I56" s="217"/>
      <c r="J56" s="217"/>
      <c r="K56" s="217">
        <v>0</v>
      </c>
      <c r="L56" s="194"/>
      <c r="M56" s="194"/>
      <c r="N56" s="194"/>
      <c r="O56" s="270"/>
      <c r="P56" s="194"/>
      <c r="Q56" s="194"/>
      <c r="R56" s="339"/>
    </row>
    <row r="57" spans="1:17" ht="15" outlineLevel="1">
      <c r="A57" s="235" t="s">
        <v>205</v>
      </c>
      <c r="B57" s="236" t="s">
        <v>240</v>
      </c>
      <c r="C57" s="310">
        <v>0.004265</v>
      </c>
      <c r="D57" s="310">
        <v>0.004249</v>
      </c>
      <c r="E57" s="199"/>
      <c r="F57" s="238">
        <v>56482344.5</v>
      </c>
      <c r="G57" s="239">
        <v>0.0036044566769832566</v>
      </c>
      <c r="H57" s="239">
        <v>0.003593</v>
      </c>
      <c r="I57" s="240"/>
      <c r="J57" s="240">
        <v>45439111.5</v>
      </c>
      <c r="K57" s="241">
        <v>-11043233</v>
      </c>
      <c r="L57" s="232"/>
      <c r="M57" s="194"/>
      <c r="N57" s="242"/>
      <c r="O57" s="270"/>
      <c r="P57" s="194"/>
      <c r="Q57" s="194"/>
    </row>
    <row r="58" spans="1:17" ht="22.5" outlineLevel="1">
      <c r="A58" s="204">
        <v>1</v>
      </c>
      <c r="B58" s="212" t="s">
        <v>241</v>
      </c>
      <c r="C58" s="206">
        <v>0.001213</v>
      </c>
      <c r="D58" s="206">
        <v>0.001208</v>
      </c>
      <c r="E58" s="215">
        <v>0</v>
      </c>
      <c r="F58" s="243">
        <v>16064203.32</v>
      </c>
      <c r="G58" s="209">
        <v>0.001115550773695297</v>
      </c>
      <c r="H58" s="209">
        <v>0.001112</v>
      </c>
      <c r="I58" s="217">
        <v>0</v>
      </c>
      <c r="J58" s="244">
        <v>14061722.81</v>
      </c>
      <c r="K58" s="211">
        <v>-2002480.5099999998</v>
      </c>
      <c r="L58" s="194"/>
      <c r="M58" s="272"/>
      <c r="N58" s="315"/>
      <c r="O58" s="316"/>
      <c r="P58" s="194"/>
      <c r="Q58" s="194"/>
    </row>
    <row r="59" spans="1:17" ht="22.5" outlineLevel="1">
      <c r="A59" s="204">
        <v>2</v>
      </c>
      <c r="B59" s="212" t="s">
        <v>242</v>
      </c>
      <c r="C59" s="206">
        <v>1.5188616548853937E-05</v>
      </c>
      <c r="D59" s="206">
        <v>1.5E-05</v>
      </c>
      <c r="E59" s="215">
        <v>0</v>
      </c>
      <c r="F59" s="243">
        <v>201047.17</v>
      </c>
      <c r="G59" s="209">
        <v>8.90590328795989E-06</v>
      </c>
      <c r="H59" s="209">
        <v>9E-06</v>
      </c>
      <c r="I59" s="217">
        <v>0</v>
      </c>
      <c r="J59" s="244">
        <v>112260.55</v>
      </c>
      <c r="K59" s="211">
        <v>-88786.62000000001</v>
      </c>
      <c r="L59" s="194"/>
      <c r="M59" s="194"/>
      <c r="N59" s="315"/>
      <c r="O59" s="316"/>
      <c r="P59" s="194"/>
      <c r="Q59" s="194"/>
    </row>
    <row r="60" spans="1:17" ht="15" outlineLevel="1">
      <c r="A60" s="204">
        <v>3</v>
      </c>
      <c r="B60" s="212" t="s">
        <v>243</v>
      </c>
      <c r="C60" s="206">
        <v>0</v>
      </c>
      <c r="D60" s="206">
        <v>0</v>
      </c>
      <c r="E60" s="215">
        <v>0</v>
      </c>
      <c r="F60" s="215">
        <v>0</v>
      </c>
      <c r="G60" s="222">
        <v>0</v>
      </c>
      <c r="H60" s="222">
        <v>0</v>
      </c>
      <c r="I60" s="217">
        <v>0</v>
      </c>
      <c r="J60" s="217">
        <v>0</v>
      </c>
      <c r="K60" s="217">
        <v>0</v>
      </c>
      <c r="L60" s="194"/>
      <c r="M60" s="194"/>
      <c r="N60" s="315"/>
      <c r="O60" s="316"/>
      <c r="P60" s="194"/>
      <c r="Q60" s="194"/>
    </row>
    <row r="61" spans="1:17" ht="22.5" outlineLevel="1">
      <c r="A61" s="204">
        <v>4</v>
      </c>
      <c r="B61" s="212" t="s">
        <v>244</v>
      </c>
      <c r="C61" s="220">
        <v>0</v>
      </c>
      <c r="D61" s="220">
        <v>0</v>
      </c>
      <c r="E61" s="215">
        <v>0</v>
      </c>
      <c r="F61" s="215">
        <v>0</v>
      </c>
      <c r="G61" s="222">
        <v>0</v>
      </c>
      <c r="H61" s="222">
        <v>0</v>
      </c>
      <c r="I61" s="217">
        <v>0</v>
      </c>
      <c r="J61" s="217">
        <v>0</v>
      </c>
      <c r="K61" s="217">
        <v>0</v>
      </c>
      <c r="L61" s="194"/>
      <c r="M61" s="194"/>
      <c r="N61" s="315"/>
      <c r="O61" s="316"/>
      <c r="P61" s="194"/>
      <c r="Q61" s="194"/>
    </row>
    <row r="62" spans="1:17" ht="15" outlineLevel="1">
      <c r="A62" s="204">
        <v>5</v>
      </c>
      <c r="B62" s="212" t="s">
        <v>245</v>
      </c>
      <c r="C62" s="220">
        <v>0</v>
      </c>
      <c r="D62" s="220">
        <v>0</v>
      </c>
      <c r="E62" s="215">
        <v>0</v>
      </c>
      <c r="F62" s="215">
        <v>0</v>
      </c>
      <c r="G62" s="222">
        <v>0</v>
      </c>
      <c r="H62" s="222">
        <v>0</v>
      </c>
      <c r="I62" s="217">
        <v>0</v>
      </c>
      <c r="J62" s="217">
        <v>0</v>
      </c>
      <c r="K62" s="217">
        <v>0</v>
      </c>
      <c r="L62" s="194"/>
      <c r="M62" s="194"/>
      <c r="N62" s="315"/>
      <c r="O62" s="316"/>
      <c r="P62" s="194"/>
      <c r="Q62" s="194"/>
    </row>
    <row r="63" spans="1:17" ht="15" outlineLevel="1">
      <c r="A63" s="204">
        <v>6</v>
      </c>
      <c r="B63" s="212" t="s">
        <v>246</v>
      </c>
      <c r="C63" s="220">
        <v>0</v>
      </c>
      <c r="D63" s="220">
        <v>0</v>
      </c>
      <c r="E63" s="215">
        <v>0</v>
      </c>
      <c r="F63" s="215">
        <v>0</v>
      </c>
      <c r="G63" s="222">
        <v>0</v>
      </c>
      <c r="H63" s="222">
        <v>0</v>
      </c>
      <c r="I63" s="217">
        <v>0</v>
      </c>
      <c r="J63" s="217">
        <v>0</v>
      </c>
      <c r="K63" s="217">
        <v>0</v>
      </c>
      <c r="L63" s="194"/>
      <c r="M63" s="194"/>
      <c r="N63" s="315"/>
      <c r="O63" s="316"/>
      <c r="P63" s="194"/>
      <c r="Q63" s="194"/>
    </row>
    <row r="64" spans="1:17" ht="22.5" outlineLevel="1">
      <c r="A64" s="204">
        <v>7</v>
      </c>
      <c r="B64" s="212" t="s">
        <v>283</v>
      </c>
      <c r="C64" s="206">
        <v>8.8E-05</v>
      </c>
      <c r="D64" s="206">
        <v>8.8E-05</v>
      </c>
      <c r="E64" s="215">
        <v>0</v>
      </c>
      <c r="F64" s="243">
        <v>1164864.63</v>
      </c>
      <c r="G64" s="209">
        <v>7.9E-05</v>
      </c>
      <c r="H64" s="209">
        <v>7.9E-05</v>
      </c>
      <c r="I64" s="217">
        <v>0</v>
      </c>
      <c r="J64" s="244">
        <v>993871.21</v>
      </c>
      <c r="K64" s="211">
        <v>-170993.41999999993</v>
      </c>
      <c r="L64" s="194"/>
      <c r="M64" s="194"/>
      <c r="N64" s="315"/>
      <c r="O64" s="316"/>
      <c r="P64" s="194"/>
      <c r="Q64" s="194"/>
    </row>
    <row r="65" spans="1:17" ht="15" outlineLevel="1">
      <c r="A65" s="204">
        <v>8</v>
      </c>
      <c r="B65" s="212" t="s">
        <v>247</v>
      </c>
      <c r="C65" s="220">
        <v>0</v>
      </c>
      <c r="D65" s="220">
        <v>0</v>
      </c>
      <c r="E65" s="215">
        <v>0</v>
      </c>
      <c r="F65" s="215">
        <v>0</v>
      </c>
      <c r="G65" s="222">
        <v>0</v>
      </c>
      <c r="H65" s="222">
        <v>0</v>
      </c>
      <c r="I65" s="217">
        <v>0</v>
      </c>
      <c r="J65" s="211">
        <v>0</v>
      </c>
      <c r="K65" s="217">
        <v>0</v>
      </c>
      <c r="L65" s="194"/>
      <c r="M65" s="194"/>
      <c r="N65" s="315"/>
      <c r="O65" s="316"/>
      <c r="P65" s="194"/>
      <c r="Q65" s="194"/>
    </row>
    <row r="66" spans="1:17" ht="15" outlineLevel="1">
      <c r="A66" s="204">
        <v>9</v>
      </c>
      <c r="B66" s="212" t="s">
        <v>248</v>
      </c>
      <c r="C66" s="206">
        <v>0.002949</v>
      </c>
      <c r="D66" s="206">
        <v>0.002938</v>
      </c>
      <c r="E66" s="215">
        <v>0</v>
      </c>
      <c r="F66" s="243">
        <v>39052229.38</v>
      </c>
      <c r="G66" s="209">
        <v>0.002401</v>
      </c>
      <c r="H66" s="209">
        <v>0.002393</v>
      </c>
      <c r="I66" s="217">
        <v>0</v>
      </c>
      <c r="J66" s="244">
        <v>30271256.930000003</v>
      </c>
      <c r="K66" s="217">
        <v>-8780972.45</v>
      </c>
      <c r="L66" s="194"/>
      <c r="M66" s="194"/>
      <c r="N66" s="315"/>
      <c r="O66" s="316"/>
      <c r="P66" s="194"/>
      <c r="Q66" s="194"/>
    </row>
    <row r="67" spans="1:17" ht="15" outlineLevel="1">
      <c r="A67" s="204"/>
      <c r="B67" s="226" t="s">
        <v>304</v>
      </c>
      <c r="C67" s="214">
        <v>0.000863</v>
      </c>
      <c r="D67" s="214">
        <v>0.00086</v>
      </c>
      <c r="E67" s="215">
        <v>0</v>
      </c>
      <c r="F67" s="215">
        <v>11434903.6</v>
      </c>
      <c r="G67" s="216">
        <v>0.00086</v>
      </c>
      <c r="H67" s="216">
        <v>0.000856</v>
      </c>
      <c r="I67" s="217">
        <v>0</v>
      </c>
      <c r="J67" s="217">
        <v>10835167.05</v>
      </c>
      <c r="K67" s="217">
        <v>-599736.5499999989</v>
      </c>
      <c r="L67" s="194"/>
      <c r="M67" s="194"/>
      <c r="N67" s="315"/>
      <c r="O67" s="316"/>
      <c r="P67" s="194"/>
      <c r="Q67" s="194"/>
    </row>
    <row r="68" spans="1:17" ht="15" outlineLevel="1">
      <c r="A68" s="204"/>
      <c r="B68" s="226" t="s">
        <v>249</v>
      </c>
      <c r="C68" s="214">
        <v>0.000412</v>
      </c>
      <c r="D68" s="214">
        <v>0.00041</v>
      </c>
      <c r="E68" s="215">
        <v>0</v>
      </c>
      <c r="F68" s="245">
        <v>5455306.1899999995</v>
      </c>
      <c r="G68" s="216">
        <v>0.000463</v>
      </c>
      <c r="H68" s="216">
        <v>0.000462</v>
      </c>
      <c r="I68" s="217">
        <v>0</v>
      </c>
      <c r="J68" s="217">
        <v>5842091.43</v>
      </c>
      <c r="K68" s="217">
        <v>386785.2400000002</v>
      </c>
      <c r="L68" s="194"/>
      <c r="M68" s="194"/>
      <c r="N68" s="315"/>
      <c r="O68" s="316"/>
      <c r="P68" s="194"/>
      <c r="Q68" s="194"/>
    </row>
    <row r="69" spans="1:17" ht="15" outlineLevel="1">
      <c r="A69" s="204"/>
      <c r="B69" s="226" t="s">
        <v>250</v>
      </c>
      <c r="C69" s="214">
        <v>0.001139</v>
      </c>
      <c r="D69" s="214">
        <v>0.001135</v>
      </c>
      <c r="E69" s="215">
        <v>0</v>
      </c>
      <c r="F69" s="245">
        <v>15085941.78</v>
      </c>
      <c r="G69" s="216">
        <v>0.000908</v>
      </c>
      <c r="H69" s="216">
        <v>0.000905</v>
      </c>
      <c r="I69" s="217">
        <v>0</v>
      </c>
      <c r="J69" s="217">
        <v>11449209.18</v>
      </c>
      <c r="K69" s="217">
        <v>-3636732.5999999996</v>
      </c>
      <c r="L69" s="194"/>
      <c r="M69" s="194"/>
      <c r="N69" s="317"/>
      <c r="O69" s="316"/>
      <c r="P69" s="194"/>
      <c r="Q69" s="194"/>
    </row>
    <row r="70" spans="1:17" ht="22.5" outlineLevel="1">
      <c r="A70" s="204"/>
      <c r="B70" s="226" t="s">
        <v>266</v>
      </c>
      <c r="C70" s="214">
        <v>0.000262</v>
      </c>
      <c r="D70" s="214">
        <v>0.000261</v>
      </c>
      <c r="E70" s="215">
        <v>0</v>
      </c>
      <c r="F70" s="215">
        <v>3468113.79</v>
      </c>
      <c r="G70" s="216">
        <v>4.2E-05</v>
      </c>
      <c r="H70" s="216">
        <v>4.2E-05</v>
      </c>
      <c r="I70" s="217">
        <v>0</v>
      </c>
      <c r="J70" s="217">
        <v>534771.39</v>
      </c>
      <c r="K70" s="217">
        <v>-2933342.4</v>
      </c>
      <c r="L70" s="194"/>
      <c r="M70" s="194"/>
      <c r="N70" s="317"/>
      <c r="O70" s="316"/>
      <c r="P70" s="194"/>
      <c r="Q70" s="194"/>
    </row>
    <row r="71" spans="1:17" ht="15" outlineLevel="1">
      <c r="A71" s="204"/>
      <c r="B71" s="226" t="s">
        <v>251</v>
      </c>
      <c r="C71" s="214">
        <v>2E-06</v>
      </c>
      <c r="D71" s="214">
        <v>2E-06</v>
      </c>
      <c r="E71" s="215">
        <v>0</v>
      </c>
      <c r="F71" s="245">
        <v>25420</v>
      </c>
      <c r="G71" s="216">
        <v>2E-06</v>
      </c>
      <c r="H71" s="216">
        <v>2E-06</v>
      </c>
      <c r="I71" s="217">
        <v>0</v>
      </c>
      <c r="J71" s="217">
        <v>26234</v>
      </c>
      <c r="K71" s="217">
        <v>814</v>
      </c>
      <c r="L71" s="194"/>
      <c r="M71" s="194"/>
      <c r="N71" s="317"/>
      <c r="O71" s="316"/>
      <c r="P71" s="194"/>
      <c r="Q71" s="194"/>
    </row>
    <row r="72" spans="1:17" ht="15" outlineLevel="1">
      <c r="A72" s="204"/>
      <c r="B72" s="226" t="s">
        <v>252</v>
      </c>
      <c r="C72" s="214">
        <v>3.8E-05</v>
      </c>
      <c r="D72" s="214">
        <v>3.8E-05</v>
      </c>
      <c r="E72" s="215">
        <v>0</v>
      </c>
      <c r="F72" s="215">
        <v>499696.28</v>
      </c>
      <c r="G72" s="216">
        <v>6E-06</v>
      </c>
      <c r="H72" s="216">
        <v>6E-06</v>
      </c>
      <c r="I72" s="217">
        <v>0</v>
      </c>
      <c r="J72" s="217">
        <v>74335.69</v>
      </c>
      <c r="K72" s="217">
        <v>-425360.59</v>
      </c>
      <c r="L72" s="194"/>
      <c r="M72" s="194"/>
      <c r="N72" s="317"/>
      <c r="O72" s="316"/>
      <c r="P72" s="194"/>
      <c r="Q72" s="194"/>
    </row>
    <row r="73" spans="1:17" ht="15" outlineLevel="1">
      <c r="A73" s="204"/>
      <c r="B73" s="226" t="s">
        <v>253</v>
      </c>
      <c r="C73" s="214">
        <v>0.000233</v>
      </c>
      <c r="D73" s="214">
        <v>0.000232</v>
      </c>
      <c r="E73" s="215">
        <v>0</v>
      </c>
      <c r="F73" s="245">
        <v>3082847.74</v>
      </c>
      <c r="G73" s="216">
        <v>0.00012</v>
      </c>
      <c r="H73" s="216">
        <v>0.000119</v>
      </c>
      <c r="I73" s="217">
        <v>0</v>
      </c>
      <c r="J73" s="246">
        <v>1509448.1900000002</v>
      </c>
      <c r="K73" s="211">
        <v>-1573399.55</v>
      </c>
      <c r="L73" s="194"/>
      <c r="M73" s="194"/>
      <c r="N73" s="317"/>
      <c r="O73" s="316"/>
      <c r="P73" s="194"/>
      <c r="Q73" s="194"/>
    </row>
    <row r="74" spans="1:17" ht="15" outlineLevel="1">
      <c r="A74" s="247"/>
      <c r="B74" s="347" t="s">
        <v>227</v>
      </c>
      <c r="C74" s="214">
        <v>0.000222</v>
      </c>
      <c r="D74" s="214">
        <v>0.000221</v>
      </c>
      <c r="E74" s="250">
        <v>0</v>
      </c>
      <c r="F74" s="273">
        <v>2938636.95</v>
      </c>
      <c r="G74" s="216">
        <v>0.000116</v>
      </c>
      <c r="H74" s="216">
        <v>0.000115</v>
      </c>
      <c r="I74" s="248">
        <v>0</v>
      </c>
      <c r="J74" s="249">
        <v>1458739.9000000001</v>
      </c>
      <c r="K74" s="217">
        <v>-1479897.05</v>
      </c>
      <c r="L74" s="194"/>
      <c r="M74" s="194"/>
      <c r="N74" s="317"/>
      <c r="O74" s="316"/>
      <c r="P74" s="194"/>
      <c r="Q74" s="194"/>
    </row>
    <row r="75" spans="1:17" ht="15" outlineLevel="1">
      <c r="A75" s="247"/>
      <c r="B75" s="347" t="s">
        <v>228</v>
      </c>
      <c r="C75" s="214">
        <v>4E-06</v>
      </c>
      <c r="D75" s="214">
        <v>4E-06</v>
      </c>
      <c r="E75" s="218">
        <v>11499.000468530376</v>
      </c>
      <c r="F75" s="273">
        <v>51539.67</v>
      </c>
      <c r="G75" s="216">
        <v>4E-06</v>
      </c>
      <c r="H75" s="216">
        <v>4E-06</v>
      </c>
      <c r="I75" s="219">
        <v>11498.99995464647</v>
      </c>
      <c r="J75" s="249">
        <v>50708.29</v>
      </c>
      <c r="K75" s="217">
        <v>-831.3799999999974</v>
      </c>
      <c r="L75" s="194"/>
      <c r="M75" s="194"/>
      <c r="N75" s="317"/>
      <c r="O75" s="316"/>
      <c r="P75" s="194"/>
      <c r="Q75" s="194"/>
    </row>
    <row r="76" spans="1:17" ht="15" outlineLevel="1">
      <c r="A76" s="247"/>
      <c r="B76" s="347" t="s">
        <v>230</v>
      </c>
      <c r="C76" s="214">
        <v>7E-06</v>
      </c>
      <c r="D76" s="214">
        <v>7E-06</v>
      </c>
      <c r="E76" s="309">
        <v>16136.360787045096</v>
      </c>
      <c r="F76" s="215">
        <v>92671.12</v>
      </c>
      <c r="G76" s="216">
        <v>0</v>
      </c>
      <c r="H76" s="216">
        <v>0</v>
      </c>
      <c r="I76" s="304">
        <v>0</v>
      </c>
      <c r="J76" s="249">
        <v>0</v>
      </c>
      <c r="K76" s="217">
        <v>-92671.12</v>
      </c>
      <c r="L76" s="194"/>
      <c r="M76" s="194"/>
      <c r="N76" s="317"/>
      <c r="O76" s="316"/>
      <c r="P76" s="194"/>
      <c r="Q76" s="194"/>
    </row>
    <row r="77" spans="1:17" ht="15" outlineLevel="1">
      <c r="A77" s="251" t="s">
        <v>206</v>
      </c>
      <c r="B77" s="252" t="s">
        <v>254</v>
      </c>
      <c r="C77" s="253">
        <v>1</v>
      </c>
      <c r="D77" s="253">
        <v>0.9957510293301627</v>
      </c>
      <c r="E77" s="254"/>
      <c r="F77" s="255">
        <v>13236700614.130001</v>
      </c>
      <c r="G77" s="256">
        <v>1.0000000000000002</v>
      </c>
      <c r="H77" s="256">
        <v>0.9964081523138694</v>
      </c>
      <c r="I77" s="257"/>
      <c r="J77" s="258">
        <v>12605184041.44</v>
      </c>
      <c r="K77" s="258">
        <v>-631516572.6900005</v>
      </c>
      <c r="L77" s="232"/>
      <c r="M77" s="194"/>
      <c r="N77" s="317"/>
      <c r="O77" s="315"/>
      <c r="P77" s="194"/>
      <c r="Q77" s="194"/>
    </row>
    <row r="78" spans="1:17" ht="15" outlineLevel="1">
      <c r="A78" s="194"/>
      <c r="B78" s="194" t="s">
        <v>298</v>
      </c>
      <c r="C78" s="194"/>
      <c r="D78" s="194"/>
      <c r="E78" s="194"/>
      <c r="F78" s="194"/>
      <c r="G78" s="194"/>
      <c r="H78" s="194"/>
      <c r="I78" s="194"/>
      <c r="J78" s="274"/>
      <c r="K78" s="194"/>
      <c r="L78" s="194"/>
      <c r="M78" s="194"/>
      <c r="N78" s="315"/>
      <c r="O78" s="316"/>
      <c r="P78" s="194"/>
      <c r="Q78" s="194"/>
    </row>
    <row r="79" spans="1:17" ht="15" outlineLevel="1">
      <c r="A79" s="194"/>
      <c r="B79" s="194"/>
      <c r="C79" s="194"/>
      <c r="D79" s="194"/>
      <c r="E79" s="194"/>
      <c r="F79" s="194"/>
      <c r="G79" s="194"/>
      <c r="H79" s="194"/>
      <c r="I79" s="194"/>
      <c r="J79" s="194"/>
      <c r="K79" s="194"/>
      <c r="L79" s="194"/>
      <c r="M79" s="194"/>
      <c r="N79" s="315"/>
      <c r="O79" s="315"/>
      <c r="P79" s="194"/>
      <c r="Q79" s="194"/>
    </row>
    <row r="80" spans="1:17" ht="15" outlineLevel="1">
      <c r="A80" s="280"/>
      <c r="B80" s="281" t="s">
        <v>255</v>
      </c>
      <c r="C80" s="280"/>
      <c r="D80" s="280"/>
      <c r="E80" s="280"/>
      <c r="F80" s="282"/>
      <c r="G80" s="280"/>
      <c r="H80" s="280"/>
      <c r="I80" s="280"/>
      <c r="J80" s="280"/>
      <c r="K80" s="280"/>
      <c r="L80" s="280"/>
      <c r="M80" s="280"/>
      <c r="N80" s="315"/>
      <c r="O80" s="315"/>
      <c r="P80" s="280"/>
      <c r="Q80" s="280"/>
    </row>
    <row r="81" spans="1:17" ht="15" outlineLevel="1">
      <c r="A81" s="194"/>
      <c r="B81" s="194"/>
      <c r="C81" s="194"/>
      <c r="D81" s="194"/>
      <c r="E81" s="194"/>
      <c r="F81" s="194"/>
      <c r="G81" s="194"/>
      <c r="H81" s="194"/>
      <c r="I81" s="194"/>
      <c r="J81" s="194"/>
      <c r="K81" s="194"/>
      <c r="L81" s="194"/>
      <c r="M81" s="194"/>
      <c r="N81" s="315"/>
      <c r="O81" s="315"/>
      <c r="P81" s="194"/>
      <c r="Q81" s="194"/>
    </row>
    <row r="82" spans="1:17" ht="15" outlineLevel="1">
      <c r="A82" s="194"/>
      <c r="B82" s="259" t="s">
        <v>256</v>
      </c>
      <c r="C82" s="306">
        <v>42094</v>
      </c>
      <c r="D82" s="260">
        <v>42004</v>
      </c>
      <c r="E82" s="261" t="s">
        <v>115</v>
      </c>
      <c r="F82" s="194"/>
      <c r="G82" s="194"/>
      <c r="H82" s="194"/>
      <c r="I82" s="194"/>
      <c r="J82" s="194"/>
      <c r="K82" s="194"/>
      <c r="L82" s="194"/>
      <c r="M82" s="194"/>
      <c r="N82" s="194"/>
      <c r="O82" s="194"/>
      <c r="P82" s="194"/>
      <c r="Q82" s="194"/>
    </row>
    <row r="83" spans="1:17" ht="15" outlineLevel="1">
      <c r="A83" s="194"/>
      <c r="B83" s="262"/>
      <c r="C83" s="262"/>
      <c r="D83" s="262"/>
      <c r="E83" s="262"/>
      <c r="F83" s="194"/>
      <c r="G83" s="194"/>
      <c r="H83" s="194"/>
      <c r="I83" s="194"/>
      <c r="J83" s="194"/>
      <c r="K83" s="194"/>
      <c r="L83" s="194"/>
      <c r="M83" s="194"/>
      <c r="N83" s="194"/>
      <c r="O83" s="194"/>
      <c r="P83" s="194"/>
      <c r="Q83" s="194"/>
    </row>
    <row r="84" spans="1:17" ht="15" outlineLevel="1">
      <c r="A84" s="194"/>
      <c r="B84" s="262" t="s">
        <v>257</v>
      </c>
      <c r="C84" s="244">
        <v>12605184041.439999</v>
      </c>
      <c r="D84" s="244">
        <v>13236700614.130001</v>
      </c>
      <c r="E84" s="211">
        <v>-631516572.6900024</v>
      </c>
      <c r="F84" s="194"/>
      <c r="G84" s="194"/>
      <c r="H84" s="194"/>
      <c r="I84" s="194"/>
      <c r="J84" s="194"/>
      <c r="K84" s="194"/>
      <c r="L84" s="194"/>
      <c r="M84" s="194"/>
      <c r="N84" s="194"/>
      <c r="O84" s="194"/>
      <c r="P84" s="194"/>
      <c r="Q84" s="194"/>
    </row>
    <row r="85" spans="1:17" ht="15" outlineLevel="1">
      <c r="A85" s="194"/>
      <c r="B85" s="263" t="s">
        <v>258</v>
      </c>
      <c r="C85" s="264">
        <v>10767837602</v>
      </c>
      <c r="D85" s="264">
        <v>10915975273.000002</v>
      </c>
      <c r="E85" s="265">
        <v>-148137671.0000019</v>
      </c>
      <c r="F85" s="194"/>
      <c r="G85" s="194"/>
      <c r="H85" s="194"/>
      <c r="I85" s="194"/>
      <c r="J85" s="194"/>
      <c r="K85" s="194"/>
      <c r="L85" s="194"/>
      <c r="M85" s="194"/>
      <c r="N85" s="194"/>
      <c r="O85" s="194"/>
      <c r="P85" s="194"/>
      <c r="Q85" s="194"/>
    </row>
    <row r="86" spans="1:17" ht="15" outlineLevel="1">
      <c r="A86" s="194"/>
      <c r="B86" s="257" t="s">
        <v>259</v>
      </c>
      <c r="C86" s="303">
        <v>1.1706</v>
      </c>
      <c r="D86" s="266">
        <v>1.2125</v>
      </c>
      <c r="E86" s="267">
        <v>-0.041899999999999826</v>
      </c>
      <c r="F86" s="194"/>
      <c r="G86" s="194"/>
      <c r="H86" s="194"/>
      <c r="I86" s="194"/>
      <c r="J86" s="194"/>
      <c r="K86" s="194"/>
      <c r="L86" s="194"/>
      <c r="M86" s="194"/>
      <c r="N86" s="194"/>
      <c r="O86" s="194"/>
      <c r="P86" s="194"/>
      <c r="Q86" s="194"/>
    </row>
    <row r="87" spans="1:17" ht="15" outlineLevel="1">
      <c r="A87" s="24"/>
      <c r="B87" s="24"/>
      <c r="C87" s="24"/>
      <c r="D87" s="24"/>
      <c r="E87" s="24"/>
      <c r="F87" s="24"/>
      <c r="G87" s="24"/>
      <c r="H87" s="24"/>
      <c r="I87" s="24"/>
      <c r="J87" s="24"/>
      <c r="K87" s="24"/>
      <c r="L87" s="24"/>
      <c r="M87" s="24"/>
      <c r="N87" s="24"/>
      <c r="O87" s="24"/>
      <c r="P87" s="32"/>
      <c r="Q87" s="24"/>
    </row>
    <row r="88" spans="1:17" ht="15">
      <c r="A88" s="24"/>
      <c r="B88" s="24"/>
      <c r="C88" s="24"/>
      <c r="D88" s="24"/>
      <c r="E88" s="24"/>
      <c r="F88" s="24"/>
      <c r="G88" s="24"/>
      <c r="H88" s="24"/>
      <c r="I88" s="24"/>
      <c r="J88" s="24"/>
      <c r="K88" s="24"/>
      <c r="L88" s="24"/>
      <c r="M88" s="24"/>
      <c r="N88" s="24"/>
      <c r="O88" s="24"/>
      <c r="P88" s="32"/>
      <c r="Q88" s="24"/>
    </row>
    <row r="89" spans="1:17" ht="15.75">
      <c r="A89" s="24"/>
      <c r="B89" s="70" t="s">
        <v>323</v>
      </c>
      <c r="C89" s="66"/>
      <c r="D89" s="67"/>
      <c r="E89" s="71"/>
      <c r="F89" s="72"/>
      <c r="G89" s="72"/>
      <c r="H89" s="72"/>
      <c r="I89" s="72"/>
      <c r="J89" s="72"/>
      <c r="K89" s="72"/>
      <c r="L89" s="24"/>
      <c r="M89" s="24"/>
      <c r="N89" s="24"/>
      <c r="O89" s="24"/>
      <c r="P89" s="32"/>
      <c r="Q89" s="24"/>
    </row>
    <row r="90" spans="1:17" ht="15">
      <c r="A90" s="24"/>
      <c r="B90" s="24"/>
      <c r="C90" s="24"/>
      <c r="D90" s="24"/>
      <c r="E90" s="24"/>
      <c r="F90" s="24"/>
      <c r="G90" s="24"/>
      <c r="H90" s="24"/>
      <c r="I90" s="24"/>
      <c r="J90" s="24"/>
      <c r="K90" s="24"/>
      <c r="L90" s="24"/>
      <c r="M90" s="24"/>
      <c r="N90" s="24"/>
      <c r="O90" s="24"/>
      <c r="P90" s="32"/>
      <c r="Q90" s="24"/>
    </row>
    <row r="91" spans="1:17" ht="15">
      <c r="A91" s="24"/>
      <c r="B91" s="297" t="s">
        <v>32</v>
      </c>
      <c r="C91" s="297"/>
      <c r="D91" s="297"/>
      <c r="E91" s="297"/>
      <c r="F91" s="297"/>
      <c r="G91" s="297"/>
      <c r="H91" s="297"/>
      <c r="I91" s="297"/>
      <c r="J91" s="297"/>
      <c r="K91" s="297"/>
      <c r="L91" s="24"/>
      <c r="M91" s="24"/>
      <c r="N91" s="24"/>
      <c r="O91" s="24"/>
      <c r="P91" s="32"/>
      <c r="Q91" s="24"/>
    </row>
    <row r="92" spans="1:17" ht="15">
      <c r="A92" s="24"/>
      <c r="B92" s="73"/>
      <c r="C92" s="73"/>
      <c r="D92" s="73"/>
      <c r="E92" s="73"/>
      <c r="F92" s="73"/>
      <c r="G92" s="73"/>
      <c r="H92" s="73"/>
      <c r="I92" s="73"/>
      <c r="J92" s="73"/>
      <c r="K92" s="73"/>
      <c r="L92" s="24"/>
      <c r="M92" s="24"/>
      <c r="N92" s="24"/>
      <c r="O92" s="24"/>
      <c r="P92" s="32"/>
      <c r="Q92" s="24"/>
    </row>
    <row r="93" spans="1:17" ht="15">
      <c r="A93" s="24"/>
      <c r="B93" s="73" t="s">
        <v>264</v>
      </c>
      <c r="C93" s="73"/>
      <c r="D93" s="73"/>
      <c r="E93" s="73"/>
      <c r="F93" s="73"/>
      <c r="G93" s="73"/>
      <c r="H93" s="73"/>
      <c r="I93" s="73"/>
      <c r="J93" s="73"/>
      <c r="K93" s="73"/>
      <c r="L93" s="24"/>
      <c r="M93" s="24"/>
      <c r="N93" s="24"/>
      <c r="O93" s="24"/>
      <c r="P93" s="32"/>
      <c r="Q93" s="24"/>
    </row>
    <row r="94" spans="1:17" ht="15">
      <c r="A94" s="24"/>
      <c r="B94" s="34"/>
      <c r="C94" s="33"/>
      <c r="D94" s="33"/>
      <c r="E94" s="33"/>
      <c r="F94" s="33"/>
      <c r="G94" s="33"/>
      <c r="H94" s="33"/>
      <c r="I94" s="33"/>
      <c r="J94" s="33"/>
      <c r="K94" s="33"/>
      <c r="L94" s="24"/>
      <c r="M94" s="24"/>
      <c r="N94" s="24"/>
      <c r="O94" s="24"/>
      <c r="P94" s="32"/>
      <c r="Q94" s="24"/>
    </row>
    <row r="95" spans="1:27" ht="33">
      <c r="A95" s="35"/>
      <c r="B95" s="74" t="s">
        <v>33</v>
      </c>
      <c r="C95" s="75" t="s">
        <v>34</v>
      </c>
      <c r="D95" s="75" t="s">
        <v>35</v>
      </c>
      <c r="E95" s="75" t="s">
        <v>83</v>
      </c>
      <c r="F95" s="75" t="s">
        <v>48</v>
      </c>
      <c r="G95" s="75" t="s">
        <v>49</v>
      </c>
      <c r="H95" s="75" t="s">
        <v>149</v>
      </c>
      <c r="I95" s="75" t="s">
        <v>150</v>
      </c>
      <c r="J95" s="75" t="s">
        <v>84</v>
      </c>
      <c r="K95" s="75" t="s">
        <v>85</v>
      </c>
      <c r="L95" s="74" t="s">
        <v>295</v>
      </c>
      <c r="M95" s="35"/>
      <c r="N95" s="35"/>
      <c r="O95" s="36"/>
      <c r="P95" s="37"/>
      <c r="Q95" s="38"/>
      <c r="R95" s="4"/>
      <c r="S95" s="4"/>
      <c r="U95" s="4"/>
      <c r="V95" s="4"/>
      <c r="W95" s="4"/>
      <c r="X95" s="4"/>
      <c r="Y95" s="4"/>
      <c r="Z95" s="3"/>
      <c r="AA95" s="3"/>
    </row>
    <row r="96" spans="1:27" ht="15">
      <c r="A96" s="35"/>
      <c r="B96" s="76" t="s">
        <v>72</v>
      </c>
      <c r="C96" s="77" t="s">
        <v>166</v>
      </c>
      <c r="D96" s="135">
        <v>42094</v>
      </c>
      <c r="E96" s="78">
        <v>72884714</v>
      </c>
      <c r="F96" s="79">
        <v>0.5</v>
      </c>
      <c r="G96" s="80">
        <v>1.05</v>
      </c>
      <c r="H96" s="81">
        <v>76528949.7</v>
      </c>
      <c r="I96" s="175">
        <v>0.1021</v>
      </c>
      <c r="J96" s="82">
        <v>0.006049</v>
      </c>
      <c r="K96" s="83">
        <v>0.006071</v>
      </c>
      <c r="L96" s="79" t="s">
        <v>293</v>
      </c>
      <c r="M96" s="24"/>
      <c r="N96" s="35"/>
      <c r="O96" s="39"/>
      <c r="P96" s="40"/>
      <c r="Q96" s="41"/>
      <c r="R96" s="13"/>
      <c r="S96" s="5"/>
      <c r="U96" s="318"/>
      <c r="V96" s="4"/>
      <c r="W96" s="4"/>
      <c r="X96" s="2"/>
      <c r="Y96" s="9"/>
      <c r="Z96" s="3"/>
      <c r="AA96" s="3"/>
    </row>
    <row r="97" spans="1:27" ht="15">
      <c r="A97" s="35"/>
      <c r="B97" s="95" t="s">
        <v>142</v>
      </c>
      <c r="C97" s="85" t="s">
        <v>140</v>
      </c>
      <c r="D97" s="135">
        <v>42094</v>
      </c>
      <c r="E97" s="87">
        <v>75070521</v>
      </c>
      <c r="F97" s="94">
        <v>1</v>
      </c>
      <c r="G97" s="89">
        <v>2.1</v>
      </c>
      <c r="H97" s="90">
        <v>157648094.1</v>
      </c>
      <c r="I97" s="176">
        <v>0.0287</v>
      </c>
      <c r="J97" s="82">
        <v>0.012462</v>
      </c>
      <c r="K97" s="83">
        <v>0.012507</v>
      </c>
      <c r="L97" s="79" t="s">
        <v>293</v>
      </c>
      <c r="M97" s="24"/>
      <c r="N97" s="35"/>
      <c r="O97" s="39"/>
      <c r="P97" s="40"/>
      <c r="Q97" s="41"/>
      <c r="S97" s="5"/>
      <c r="U97" s="318"/>
      <c r="V97" s="4"/>
      <c r="W97" s="4"/>
      <c r="X97" s="2"/>
      <c r="Y97" s="9"/>
      <c r="Z97" s="3"/>
      <c r="AA97" s="3"/>
    </row>
    <row r="98" spans="1:27" ht="15">
      <c r="A98" s="35"/>
      <c r="B98" s="95" t="s">
        <v>141</v>
      </c>
      <c r="C98" s="85" t="s">
        <v>122</v>
      </c>
      <c r="D98" s="135">
        <v>42094</v>
      </c>
      <c r="E98" s="87">
        <v>25387456</v>
      </c>
      <c r="F98" s="94">
        <v>1</v>
      </c>
      <c r="G98" s="89">
        <v>9.25</v>
      </c>
      <c r="H98" s="90">
        <v>234833968</v>
      </c>
      <c r="I98" s="176">
        <v>0.0364</v>
      </c>
      <c r="J98" s="82">
        <v>0.018563</v>
      </c>
      <c r="K98" s="83">
        <v>0.01863</v>
      </c>
      <c r="L98" s="79" t="s">
        <v>293</v>
      </c>
      <c r="M98" s="24"/>
      <c r="N98" s="35"/>
      <c r="O98" s="39"/>
      <c r="P98" s="40"/>
      <c r="Q98" s="41"/>
      <c r="S98" s="5"/>
      <c r="U98" s="318"/>
      <c r="V98" s="4"/>
      <c r="W98" s="4"/>
      <c r="X98" s="2"/>
      <c r="Y98" s="9"/>
      <c r="Z98" s="3"/>
      <c r="AA98" s="3"/>
    </row>
    <row r="99" spans="1:27" ht="15">
      <c r="A99" s="35"/>
      <c r="B99" s="95" t="s">
        <v>73</v>
      </c>
      <c r="C99" s="85" t="s">
        <v>50</v>
      </c>
      <c r="D99" s="135">
        <v>42094</v>
      </c>
      <c r="E99" s="87">
        <v>524366</v>
      </c>
      <c r="F99" s="88">
        <v>3.3</v>
      </c>
      <c r="G99" s="89">
        <v>63</v>
      </c>
      <c r="H99" s="90">
        <v>33035058</v>
      </c>
      <c r="I99" s="176">
        <v>0.0605</v>
      </c>
      <c r="J99" s="82">
        <v>0.002611</v>
      </c>
      <c r="K99" s="83">
        <v>0.002621</v>
      </c>
      <c r="L99" s="79" t="s">
        <v>293</v>
      </c>
      <c r="M99" s="24"/>
      <c r="N99" s="35"/>
      <c r="O99" s="39"/>
      <c r="P99" s="40"/>
      <c r="Q99" s="41"/>
      <c r="S99" s="5"/>
      <c r="U99" s="305"/>
      <c r="V99" s="4"/>
      <c r="W99" s="4"/>
      <c r="X99" s="2"/>
      <c r="Y99" s="9"/>
      <c r="Z99" s="3"/>
      <c r="AA99" s="3"/>
    </row>
    <row r="100" spans="1:27" ht="15">
      <c r="A100" s="24"/>
      <c r="B100" s="84" t="s">
        <v>74</v>
      </c>
      <c r="C100" s="85" t="s">
        <v>154</v>
      </c>
      <c r="D100" s="135">
        <v>42086</v>
      </c>
      <c r="E100" s="87">
        <v>2622273</v>
      </c>
      <c r="F100" s="88">
        <v>0.1</v>
      </c>
      <c r="G100" s="89">
        <v>0.19</v>
      </c>
      <c r="H100" s="90">
        <v>498231.87</v>
      </c>
      <c r="I100" s="176">
        <v>0.0281</v>
      </c>
      <c r="J100" s="82">
        <v>3.9E-05</v>
      </c>
      <c r="K100" s="83">
        <v>4E-05</v>
      </c>
      <c r="L100" s="88" t="s">
        <v>294</v>
      </c>
      <c r="M100" s="24"/>
      <c r="N100" s="35"/>
      <c r="O100" s="39"/>
      <c r="P100" s="40"/>
      <c r="Q100" s="41"/>
      <c r="R100" s="8"/>
      <c r="S100" s="23"/>
      <c r="U100" s="134"/>
      <c r="V100" s="4"/>
      <c r="W100" s="4"/>
      <c r="Y100" s="12"/>
      <c r="Z100" s="11"/>
      <c r="AA100" s="11"/>
    </row>
    <row r="101" spans="1:27" s="340" customFormat="1" ht="15">
      <c r="A101" s="24"/>
      <c r="B101" s="84" t="s">
        <v>17</v>
      </c>
      <c r="C101" s="85" t="s">
        <v>286</v>
      </c>
      <c r="D101" s="135">
        <v>42094</v>
      </c>
      <c r="E101" s="87">
        <v>27408381</v>
      </c>
      <c r="F101" s="88">
        <v>10</v>
      </c>
      <c r="G101" s="89">
        <v>7.3</v>
      </c>
      <c r="H101" s="90">
        <v>200081181.3</v>
      </c>
      <c r="I101" s="176">
        <v>0.0909</v>
      </c>
      <c r="J101" s="82">
        <v>0.015816</v>
      </c>
      <c r="K101" s="83">
        <v>0.015873</v>
      </c>
      <c r="L101" s="79" t="s">
        <v>293</v>
      </c>
      <c r="M101" s="24"/>
      <c r="N101" s="35"/>
      <c r="O101" s="39"/>
      <c r="P101" s="40"/>
      <c r="Q101" s="41"/>
      <c r="R101" s="8"/>
      <c r="S101" s="23"/>
      <c r="U101" s="134"/>
      <c r="V101" s="4"/>
      <c r="W101" s="4"/>
      <c r="Y101" s="12"/>
      <c r="Z101" s="11"/>
      <c r="AA101" s="11"/>
    </row>
    <row r="102" spans="1:27" ht="15">
      <c r="A102" s="35"/>
      <c r="B102" s="95" t="s">
        <v>76</v>
      </c>
      <c r="C102" s="85" t="s">
        <v>151</v>
      </c>
      <c r="D102" s="135">
        <v>42094</v>
      </c>
      <c r="E102" s="87">
        <v>36796026</v>
      </c>
      <c r="F102" s="88">
        <v>0.1</v>
      </c>
      <c r="G102" s="89">
        <v>0.0895</v>
      </c>
      <c r="H102" s="90">
        <v>3293244.33</v>
      </c>
      <c r="I102" s="176">
        <v>0.0631</v>
      </c>
      <c r="J102" s="82">
        <v>0.00026</v>
      </c>
      <c r="K102" s="83">
        <v>0.000261</v>
      </c>
      <c r="L102" s="79" t="s">
        <v>293</v>
      </c>
      <c r="M102" s="24"/>
      <c r="N102" s="35"/>
      <c r="O102" s="39"/>
      <c r="P102" s="40"/>
      <c r="Q102" s="41"/>
      <c r="S102" s="5"/>
      <c r="U102" s="318"/>
      <c r="V102" s="4"/>
      <c r="W102" s="4"/>
      <c r="X102" s="2"/>
      <c r="Y102" s="9"/>
      <c r="Z102" s="3"/>
      <c r="AA102" s="3"/>
    </row>
    <row r="103" spans="1:27" ht="15">
      <c r="A103" s="35"/>
      <c r="B103" s="95" t="s">
        <v>78</v>
      </c>
      <c r="C103" s="85" t="s">
        <v>134</v>
      </c>
      <c r="D103" s="135">
        <v>42094</v>
      </c>
      <c r="E103" s="87">
        <v>10758648186</v>
      </c>
      <c r="F103" s="88">
        <v>0.1</v>
      </c>
      <c r="G103" s="89">
        <v>0.3633</v>
      </c>
      <c r="H103" s="90">
        <v>3908616885.97</v>
      </c>
      <c r="I103" s="176">
        <v>0.1899</v>
      </c>
      <c r="J103" s="82">
        <v>0.308966</v>
      </c>
      <c r="K103" s="83">
        <v>0.31008</v>
      </c>
      <c r="L103" s="79" t="s">
        <v>293</v>
      </c>
      <c r="M103" s="24"/>
      <c r="N103" s="35"/>
      <c r="O103" s="39"/>
      <c r="P103" s="40"/>
      <c r="Q103" s="41"/>
      <c r="S103" s="5"/>
      <c r="U103" s="318"/>
      <c r="V103" s="4"/>
      <c r="W103" s="4"/>
      <c r="X103" s="2"/>
      <c r="Y103" s="9"/>
      <c r="Z103" s="3"/>
      <c r="AA103" s="3"/>
    </row>
    <row r="104" spans="1:27" ht="15">
      <c r="A104" s="35"/>
      <c r="B104" s="95" t="s">
        <v>79</v>
      </c>
      <c r="C104" s="93" t="s">
        <v>167</v>
      </c>
      <c r="D104" s="135">
        <v>42093</v>
      </c>
      <c r="E104" s="87">
        <v>5832482</v>
      </c>
      <c r="F104" s="94">
        <v>0.1</v>
      </c>
      <c r="G104" s="89">
        <v>0.2</v>
      </c>
      <c r="H104" s="90">
        <v>1166496.4</v>
      </c>
      <c r="I104" s="176">
        <v>0.1542</v>
      </c>
      <c r="J104" s="82">
        <v>9.2E-05</v>
      </c>
      <c r="K104" s="83">
        <v>9.3E-05</v>
      </c>
      <c r="L104" s="88" t="s">
        <v>294</v>
      </c>
      <c r="M104" s="24"/>
      <c r="N104" s="24"/>
      <c r="O104" s="39"/>
      <c r="P104" s="40"/>
      <c r="Q104" s="41"/>
      <c r="S104" s="5"/>
      <c r="U104" s="318"/>
      <c r="V104" s="4"/>
      <c r="W104" s="4"/>
      <c r="X104" s="137"/>
      <c r="Y104" s="9"/>
      <c r="Z104" s="3"/>
      <c r="AA104" s="3"/>
    </row>
    <row r="105" spans="1:27" ht="15">
      <c r="A105" s="35"/>
      <c r="B105" s="95" t="s">
        <v>0</v>
      </c>
      <c r="C105" s="85" t="s">
        <v>52</v>
      </c>
      <c r="D105" s="135">
        <v>42086</v>
      </c>
      <c r="E105" s="87">
        <v>1427188</v>
      </c>
      <c r="F105" s="88">
        <v>0.1</v>
      </c>
      <c r="G105" s="89">
        <v>10.34</v>
      </c>
      <c r="H105" s="90">
        <v>14757123.92</v>
      </c>
      <c r="I105" s="176">
        <v>0.7603</v>
      </c>
      <c r="J105" s="82">
        <v>0.001167</v>
      </c>
      <c r="K105" s="83">
        <v>0.001171</v>
      </c>
      <c r="L105" s="79" t="s">
        <v>294</v>
      </c>
      <c r="M105" s="24"/>
      <c r="N105" s="35"/>
      <c r="O105" s="39"/>
      <c r="P105" s="40"/>
      <c r="Q105" s="41"/>
      <c r="S105" s="5"/>
      <c r="U105" s="318"/>
      <c r="V105" s="4"/>
      <c r="W105" s="4"/>
      <c r="X105" s="2"/>
      <c r="Y105" s="9"/>
      <c r="Z105" s="3"/>
      <c r="AA105" s="3"/>
    </row>
    <row r="106" spans="1:27" ht="15">
      <c r="A106" s="35"/>
      <c r="B106" s="95" t="s">
        <v>77</v>
      </c>
      <c r="C106" s="85" t="s">
        <v>168</v>
      </c>
      <c r="D106" s="135">
        <v>42062</v>
      </c>
      <c r="E106" s="87">
        <v>1311691</v>
      </c>
      <c r="F106" s="88">
        <v>2.5</v>
      </c>
      <c r="G106" s="89">
        <v>17.51</v>
      </c>
      <c r="H106" s="90">
        <v>22967709.41</v>
      </c>
      <c r="I106" s="176">
        <v>0.2099</v>
      </c>
      <c r="J106" s="82">
        <v>0.001816</v>
      </c>
      <c r="K106" s="83">
        <v>0.001822</v>
      </c>
      <c r="L106" s="79" t="s">
        <v>294</v>
      </c>
      <c r="M106" s="24"/>
      <c r="N106" s="35"/>
      <c r="O106" s="39"/>
      <c r="P106" s="40"/>
      <c r="Q106" s="41"/>
      <c r="S106" s="5"/>
      <c r="U106" s="318"/>
      <c r="V106" s="4"/>
      <c r="W106" s="4"/>
      <c r="X106" s="2"/>
      <c r="Y106" s="9"/>
      <c r="Z106" s="3"/>
      <c r="AA106" s="3"/>
    </row>
    <row r="107" spans="1:27" ht="15">
      <c r="A107" s="24"/>
      <c r="B107" s="95" t="s">
        <v>19</v>
      </c>
      <c r="C107" s="93" t="s">
        <v>287</v>
      </c>
      <c r="D107" s="135">
        <v>42094</v>
      </c>
      <c r="E107" s="87">
        <v>38542960</v>
      </c>
      <c r="F107" s="94">
        <v>1</v>
      </c>
      <c r="G107" s="89">
        <v>35.05</v>
      </c>
      <c r="H107" s="90">
        <v>1350930748</v>
      </c>
      <c r="I107" s="176">
        <v>0.1</v>
      </c>
      <c r="J107" s="82">
        <v>0.106788</v>
      </c>
      <c r="K107" s="83">
        <v>0.107173</v>
      </c>
      <c r="L107" s="79" t="s">
        <v>293</v>
      </c>
      <c r="M107" s="24"/>
      <c r="N107" s="35"/>
      <c r="O107" s="39"/>
      <c r="P107" s="40"/>
      <c r="Q107" s="41"/>
      <c r="R107" s="8"/>
      <c r="S107" s="23"/>
      <c r="U107" s="319"/>
      <c r="V107" s="4"/>
      <c r="W107" s="4"/>
      <c r="Y107" s="12"/>
      <c r="Z107" s="11"/>
      <c r="AA107" s="11"/>
    </row>
    <row r="108" spans="1:27" ht="15">
      <c r="A108" s="42"/>
      <c r="B108" s="96" t="s">
        <v>2</v>
      </c>
      <c r="C108" s="97"/>
      <c r="D108" s="98"/>
      <c r="E108" s="98"/>
      <c r="F108" s="99"/>
      <c r="G108" s="100"/>
      <c r="H108" s="101">
        <v>6004357690.999999</v>
      </c>
      <c r="I108" s="102"/>
      <c r="J108" s="103">
        <v>0.47462899999999997</v>
      </c>
      <c r="K108" s="103">
        <v>0.47634200000000004</v>
      </c>
      <c r="L108" s="99"/>
      <c r="M108" s="24"/>
      <c r="N108" s="24"/>
      <c r="O108" s="43"/>
      <c r="P108" s="37"/>
      <c r="Q108" s="38"/>
      <c r="S108" s="20"/>
      <c r="T108" s="20"/>
      <c r="U108" s="134"/>
      <c r="V108" s="4"/>
      <c r="W108" s="4"/>
      <c r="Y108" s="4"/>
      <c r="Z108" s="11"/>
      <c r="AA108" s="11"/>
    </row>
    <row r="109" spans="1:27" ht="15">
      <c r="A109" s="42"/>
      <c r="B109" s="307"/>
      <c r="C109" s="307"/>
      <c r="D109" s="307"/>
      <c r="E109" s="307"/>
      <c r="F109" s="307"/>
      <c r="G109" s="307"/>
      <c r="H109" s="311"/>
      <c r="I109" s="307"/>
      <c r="J109" s="307"/>
      <c r="K109" s="307"/>
      <c r="L109" s="307"/>
      <c r="M109" s="42"/>
      <c r="N109" s="42"/>
      <c r="O109" s="179"/>
      <c r="P109" s="37"/>
      <c r="Q109" s="48"/>
      <c r="S109" s="21"/>
      <c r="T109" s="21"/>
      <c r="U109" s="134"/>
      <c r="V109" s="2"/>
      <c r="W109" s="2"/>
      <c r="X109" s="2"/>
      <c r="Y109" s="4"/>
      <c r="Z109" s="11"/>
      <c r="AA109" s="11"/>
    </row>
    <row r="110" spans="1:27" ht="23.25" customHeight="1">
      <c r="A110" s="42"/>
      <c r="B110" s="356" t="s">
        <v>296</v>
      </c>
      <c r="C110" s="359"/>
      <c r="D110" s="359"/>
      <c r="E110" s="359"/>
      <c r="F110" s="359"/>
      <c r="G110" s="359"/>
      <c r="H110" s="359"/>
      <c r="I110" s="359"/>
      <c r="J110" s="359"/>
      <c r="K110" s="359"/>
      <c r="L110" s="359"/>
      <c r="M110" s="42"/>
      <c r="N110" s="42"/>
      <c r="O110" s="38"/>
      <c r="P110" s="37"/>
      <c r="Q110" s="48"/>
      <c r="S110" s="21"/>
      <c r="T110" s="21"/>
      <c r="U110" s="4"/>
      <c r="V110" s="4"/>
      <c r="W110" s="4"/>
      <c r="X110" s="4"/>
      <c r="Y110" s="4"/>
      <c r="Z110" s="11"/>
      <c r="AA110" s="11"/>
    </row>
    <row r="111" spans="1:27" ht="15">
      <c r="A111" s="42"/>
      <c r="B111" s="307"/>
      <c r="C111" s="307"/>
      <c r="D111" s="307"/>
      <c r="E111" s="307"/>
      <c r="F111" s="307"/>
      <c r="G111" s="307"/>
      <c r="H111" s="307"/>
      <c r="I111" s="307"/>
      <c r="J111" s="307"/>
      <c r="K111" s="307"/>
      <c r="L111" s="307"/>
      <c r="M111" s="42"/>
      <c r="N111" s="42"/>
      <c r="O111" s="38"/>
      <c r="P111" s="37"/>
      <c r="Q111" s="48"/>
      <c r="S111" s="21"/>
      <c r="T111" s="21"/>
      <c r="U111" s="4"/>
      <c r="V111" s="4"/>
      <c r="W111" s="4"/>
      <c r="X111" s="4"/>
      <c r="Y111" s="4"/>
      <c r="Z111" s="11"/>
      <c r="AA111" s="11"/>
    </row>
    <row r="112" spans="1:27" ht="15">
      <c r="A112" s="42"/>
      <c r="B112" s="73" t="s">
        <v>265</v>
      </c>
      <c r="C112" s="44"/>
      <c r="D112" s="45"/>
      <c r="E112" s="39"/>
      <c r="F112" s="42"/>
      <c r="G112" s="46"/>
      <c r="H112" s="39"/>
      <c r="I112" s="49"/>
      <c r="J112" s="50"/>
      <c r="K112" s="51"/>
      <c r="L112" s="42"/>
      <c r="M112" s="42"/>
      <c r="N112" s="42"/>
      <c r="O112" s="38"/>
      <c r="P112" s="37"/>
      <c r="Q112" s="38"/>
      <c r="R112" s="4"/>
      <c r="S112" s="21"/>
      <c r="T112" s="21"/>
      <c r="U112" s="4"/>
      <c r="V112" s="4"/>
      <c r="W112" s="4"/>
      <c r="X112" s="4"/>
      <c r="Y112" s="4"/>
      <c r="Z112" s="11"/>
      <c r="AA112" s="11"/>
    </row>
    <row r="113" spans="1:27" ht="15">
      <c r="A113" s="42"/>
      <c r="B113" s="52"/>
      <c r="C113" s="44"/>
      <c r="D113" s="45"/>
      <c r="E113" s="39"/>
      <c r="F113" s="42"/>
      <c r="G113" s="46"/>
      <c r="H113" s="39"/>
      <c r="I113" s="49"/>
      <c r="J113" s="50"/>
      <c r="K113" s="51"/>
      <c r="L113" s="42"/>
      <c r="M113" s="42"/>
      <c r="N113" s="42"/>
      <c r="O113" s="38"/>
      <c r="P113" s="37"/>
      <c r="Q113" s="38"/>
      <c r="R113" s="4"/>
      <c r="S113" s="21"/>
      <c r="T113" s="21"/>
      <c r="U113" s="4"/>
      <c r="V113" s="4"/>
      <c r="W113" s="4"/>
      <c r="X113" s="4"/>
      <c r="Y113" s="4"/>
      <c r="Z113" s="11"/>
      <c r="AA113" s="11"/>
    </row>
    <row r="114" spans="1:27" ht="33">
      <c r="A114" s="35"/>
      <c r="B114" s="74" t="s">
        <v>33</v>
      </c>
      <c r="C114" s="75" t="s">
        <v>34</v>
      </c>
      <c r="D114" s="75" t="s">
        <v>35</v>
      </c>
      <c r="E114" s="75" t="s">
        <v>83</v>
      </c>
      <c r="F114" s="75" t="s">
        <v>48</v>
      </c>
      <c r="G114" s="75" t="s">
        <v>49</v>
      </c>
      <c r="H114" s="75" t="s">
        <v>149</v>
      </c>
      <c r="I114" s="181" t="s">
        <v>150</v>
      </c>
      <c r="J114" s="75" t="s">
        <v>84</v>
      </c>
      <c r="K114" s="75" t="s">
        <v>85</v>
      </c>
      <c r="L114" s="74" t="s">
        <v>148</v>
      </c>
      <c r="M114" s="35"/>
      <c r="N114" s="35"/>
      <c r="O114" s="36"/>
      <c r="P114" s="37"/>
      <c r="Q114" s="38"/>
      <c r="R114" s="4"/>
      <c r="S114" s="22"/>
      <c r="T114" s="22"/>
      <c r="U114" s="4"/>
      <c r="V114" s="4"/>
      <c r="W114" s="4"/>
      <c r="X114" s="4"/>
      <c r="Y114" s="4"/>
      <c r="Z114" s="3"/>
      <c r="AA114" s="3"/>
    </row>
    <row r="115" spans="1:27" ht="15">
      <c r="A115" s="35"/>
      <c r="B115" s="104" t="s">
        <v>143</v>
      </c>
      <c r="C115" s="105" t="s">
        <v>153</v>
      </c>
      <c r="D115" s="135">
        <v>42013</v>
      </c>
      <c r="E115" s="78">
        <v>89249</v>
      </c>
      <c r="F115" s="106">
        <v>2.5</v>
      </c>
      <c r="G115" s="80">
        <v>75.018</v>
      </c>
      <c r="H115" s="81">
        <v>6695281.48</v>
      </c>
      <c r="I115" s="175">
        <v>0.7189</v>
      </c>
      <c r="J115" s="82">
        <v>0.000529</v>
      </c>
      <c r="K115" s="83">
        <v>0.000531</v>
      </c>
      <c r="L115" s="88" t="s">
        <v>23</v>
      </c>
      <c r="M115" s="24"/>
      <c r="N115" s="35"/>
      <c r="O115" s="39"/>
      <c r="P115" s="40"/>
      <c r="Q115" s="38"/>
      <c r="R115" s="7"/>
      <c r="S115" s="4"/>
      <c r="U115" s="318"/>
      <c r="V115" s="4"/>
      <c r="W115" s="4"/>
      <c r="X115" s="137"/>
      <c r="Y115" s="4"/>
      <c r="Z115" s="3"/>
      <c r="AA115" s="3"/>
    </row>
    <row r="116" spans="1:27" ht="15">
      <c r="A116" s="24"/>
      <c r="B116" s="92" t="s">
        <v>144</v>
      </c>
      <c r="C116" s="93" t="s">
        <v>155</v>
      </c>
      <c r="D116" s="135">
        <v>40143</v>
      </c>
      <c r="E116" s="87">
        <v>954376</v>
      </c>
      <c r="F116" s="94">
        <v>2.5</v>
      </c>
      <c r="G116" s="89">
        <v>6.4104</v>
      </c>
      <c r="H116" s="90">
        <v>6117931.91</v>
      </c>
      <c r="I116" s="176">
        <v>0.265</v>
      </c>
      <c r="J116" s="82">
        <v>0.000484</v>
      </c>
      <c r="K116" s="83">
        <v>0.000485</v>
      </c>
      <c r="L116" s="88" t="s">
        <v>23</v>
      </c>
      <c r="M116" s="24"/>
      <c r="N116" s="24"/>
      <c r="O116" s="39"/>
      <c r="P116" s="40"/>
      <c r="Q116" s="41"/>
      <c r="R116" s="8"/>
      <c r="S116" s="23"/>
      <c r="T116" s="23"/>
      <c r="U116" s="305"/>
      <c r="V116" s="4"/>
      <c r="W116" s="187"/>
      <c r="X116" s="137"/>
      <c r="Y116" s="12"/>
      <c r="Z116" s="11"/>
      <c r="AA116" s="11"/>
    </row>
    <row r="117" spans="1:27" ht="22.5">
      <c r="A117" s="24"/>
      <c r="B117" s="92" t="s">
        <v>75</v>
      </c>
      <c r="C117" s="93" t="s">
        <v>152</v>
      </c>
      <c r="D117" s="135">
        <v>41821</v>
      </c>
      <c r="E117" s="87">
        <v>60054</v>
      </c>
      <c r="F117" s="94">
        <v>11.6</v>
      </c>
      <c r="G117" s="89">
        <v>4</v>
      </c>
      <c r="H117" s="90">
        <v>240216</v>
      </c>
      <c r="I117" s="176">
        <v>0.1251</v>
      </c>
      <c r="J117" s="82">
        <v>1.9E-05</v>
      </c>
      <c r="K117" s="83">
        <v>1.9E-05</v>
      </c>
      <c r="L117" s="79" t="s">
        <v>302</v>
      </c>
      <c r="M117" s="24"/>
      <c r="N117" s="35"/>
      <c r="O117" s="39"/>
      <c r="P117" s="40"/>
      <c r="Q117" s="41"/>
      <c r="R117" s="8"/>
      <c r="S117" s="5"/>
      <c r="T117" s="7"/>
      <c r="V117" s="4"/>
      <c r="W117" s="4"/>
      <c r="X117" s="137"/>
      <c r="Y117" s="12"/>
      <c r="Z117" s="11"/>
      <c r="AA117" s="11"/>
    </row>
    <row r="118" spans="1:27" ht="15">
      <c r="A118" s="24"/>
      <c r="B118" s="92" t="s">
        <v>145</v>
      </c>
      <c r="C118" s="93" t="s">
        <v>156</v>
      </c>
      <c r="D118" s="135">
        <v>37169</v>
      </c>
      <c r="E118" s="87">
        <v>1595520</v>
      </c>
      <c r="F118" s="94">
        <v>2.5</v>
      </c>
      <c r="G118" s="89">
        <v>0</v>
      </c>
      <c r="H118" s="90">
        <v>0</v>
      </c>
      <c r="I118" s="176">
        <v>0.3326</v>
      </c>
      <c r="J118" s="82">
        <v>0</v>
      </c>
      <c r="K118" s="83">
        <v>0</v>
      </c>
      <c r="L118" s="88" t="s">
        <v>80</v>
      </c>
      <c r="M118" s="24"/>
      <c r="N118" s="24"/>
      <c r="O118" s="39"/>
      <c r="P118" s="40"/>
      <c r="Q118" s="41"/>
      <c r="R118" s="27"/>
      <c r="S118" s="23"/>
      <c r="T118" s="23"/>
      <c r="U118" s="305"/>
      <c r="V118" s="4"/>
      <c r="W118" s="187"/>
      <c r="X118" s="137"/>
      <c r="Y118" s="12"/>
      <c r="Z118" s="11"/>
      <c r="AA118" s="11"/>
    </row>
    <row r="119" spans="1:27" ht="22.5">
      <c r="A119" s="24"/>
      <c r="B119" s="84" t="s">
        <v>316</v>
      </c>
      <c r="C119" s="85" t="s">
        <v>51</v>
      </c>
      <c r="D119" s="135">
        <v>41556</v>
      </c>
      <c r="E119" s="87">
        <v>256116</v>
      </c>
      <c r="F119" s="88">
        <v>2.5</v>
      </c>
      <c r="G119" s="89">
        <v>2.41</v>
      </c>
      <c r="H119" s="90">
        <v>617239.56</v>
      </c>
      <c r="I119" s="176">
        <v>0.1136</v>
      </c>
      <c r="J119" s="82">
        <v>4.9E-05</v>
      </c>
      <c r="K119" s="83">
        <v>4.9E-05</v>
      </c>
      <c r="L119" s="88" t="s">
        <v>324</v>
      </c>
      <c r="M119" s="24"/>
      <c r="N119" s="24"/>
      <c r="O119" s="39"/>
      <c r="P119" s="40"/>
      <c r="Q119" s="41"/>
      <c r="R119" s="8"/>
      <c r="S119" s="23"/>
      <c r="T119" s="23"/>
      <c r="U119" s="305"/>
      <c r="V119" s="4"/>
      <c r="W119" s="188"/>
      <c r="X119" s="137"/>
      <c r="Y119" s="12"/>
      <c r="Z119" s="11"/>
      <c r="AA119" s="11"/>
    </row>
    <row r="120" spans="1:25" ht="15">
      <c r="A120" s="24"/>
      <c r="B120" s="108" t="s">
        <v>2</v>
      </c>
      <c r="C120" s="99"/>
      <c r="D120" s="99"/>
      <c r="E120" s="99"/>
      <c r="F120" s="99"/>
      <c r="G120" s="99"/>
      <c r="H120" s="109">
        <v>13670668.950000001</v>
      </c>
      <c r="I120" s="99"/>
      <c r="J120" s="69">
        <v>0.001081</v>
      </c>
      <c r="K120" s="69">
        <v>0.001084</v>
      </c>
      <c r="L120" s="99"/>
      <c r="M120" s="24"/>
      <c r="N120" s="24"/>
      <c r="O120" s="129"/>
      <c r="P120" s="32"/>
      <c r="Q120" s="24"/>
      <c r="R120" s="6"/>
      <c r="S120" s="20"/>
      <c r="T120" s="20"/>
      <c r="W120" s="11"/>
      <c r="X120" s="11"/>
      <c r="Y120" s="11"/>
    </row>
    <row r="121" spans="1:17" ht="15">
      <c r="A121" s="24"/>
      <c r="B121" s="24"/>
      <c r="C121" s="24"/>
      <c r="D121" s="24"/>
      <c r="E121" s="24"/>
      <c r="F121" s="24"/>
      <c r="G121" s="24"/>
      <c r="H121" s="53"/>
      <c r="I121" s="53"/>
      <c r="J121" s="48"/>
      <c r="K121" s="48"/>
      <c r="L121" s="24"/>
      <c r="M121" s="24"/>
      <c r="N121" s="24"/>
      <c r="O121" s="24"/>
      <c r="P121" s="32"/>
      <c r="Q121" s="48"/>
    </row>
    <row r="122" spans="1:17" ht="15">
      <c r="A122" s="324"/>
      <c r="B122" s="325"/>
      <c r="C122" s="326"/>
      <c r="D122" s="326"/>
      <c r="E122" s="326"/>
      <c r="F122" s="326"/>
      <c r="G122" s="326"/>
      <c r="H122" s="326"/>
      <c r="I122" s="326"/>
      <c r="J122" s="326"/>
      <c r="K122" s="326"/>
      <c r="L122" s="326"/>
      <c r="M122" s="24"/>
      <c r="N122" s="24"/>
      <c r="O122" s="24"/>
      <c r="P122" s="32"/>
      <c r="Q122" s="48"/>
    </row>
    <row r="123" spans="1:17" ht="15">
      <c r="A123" s="24"/>
      <c r="B123" s="24"/>
      <c r="C123" s="24"/>
      <c r="D123" s="24"/>
      <c r="E123" s="24"/>
      <c r="F123" s="24"/>
      <c r="G123" s="24"/>
      <c r="H123" s="24"/>
      <c r="I123" s="24"/>
      <c r="J123" s="48"/>
      <c r="K123" s="48"/>
      <c r="L123" s="24"/>
      <c r="M123" s="24"/>
      <c r="N123" s="24"/>
      <c r="O123" s="24"/>
      <c r="P123" s="32"/>
      <c r="Q123" s="48"/>
    </row>
    <row r="124" spans="1:17" ht="15">
      <c r="A124" s="47"/>
      <c r="B124" s="297" t="s">
        <v>281</v>
      </c>
      <c r="C124" s="297"/>
      <c r="D124" s="297"/>
      <c r="E124" s="297"/>
      <c r="F124" s="297"/>
      <c r="G124" s="297"/>
      <c r="H124" s="297"/>
      <c r="I124" s="297"/>
      <c r="J124" s="297"/>
      <c r="K124" s="297"/>
      <c r="L124" s="47"/>
      <c r="M124" s="47"/>
      <c r="N124" s="47"/>
      <c r="O124" s="47"/>
      <c r="P124" s="47"/>
      <c r="Q124" s="47"/>
    </row>
    <row r="125" spans="1:17" ht="15">
      <c r="A125" s="47"/>
      <c r="B125" s="297"/>
      <c r="C125" s="297"/>
      <c r="D125" s="297"/>
      <c r="E125" s="297"/>
      <c r="F125" s="297"/>
      <c r="G125" s="297"/>
      <c r="H125" s="297"/>
      <c r="I125" s="297"/>
      <c r="J125" s="297"/>
      <c r="K125" s="297"/>
      <c r="L125" s="47"/>
      <c r="M125" s="47"/>
      <c r="N125" s="47"/>
      <c r="O125" s="47"/>
      <c r="P125" s="47"/>
      <c r="Q125" s="47"/>
    </row>
    <row r="126" spans="1:17" ht="15">
      <c r="A126" s="47"/>
      <c r="B126" s="298" t="s">
        <v>284</v>
      </c>
      <c r="C126" s="33"/>
      <c r="D126" s="33"/>
      <c r="E126" s="33"/>
      <c r="F126" s="33"/>
      <c r="G126" s="33"/>
      <c r="H126" s="33"/>
      <c r="I126" s="33"/>
      <c r="J126" s="33"/>
      <c r="K126" s="33"/>
      <c r="L126" s="47"/>
      <c r="M126" s="47"/>
      <c r="N126" s="47"/>
      <c r="O126" s="47"/>
      <c r="P126" s="47"/>
      <c r="Q126" s="47"/>
    </row>
    <row r="127" spans="1:17" ht="33">
      <c r="A127" s="35"/>
      <c r="B127" s="74" t="s">
        <v>33</v>
      </c>
      <c r="C127" s="75" t="s">
        <v>36</v>
      </c>
      <c r="D127" s="75" t="s">
        <v>4</v>
      </c>
      <c r="E127" s="75" t="s">
        <v>30</v>
      </c>
      <c r="F127" s="75" t="s">
        <v>49</v>
      </c>
      <c r="G127" s="75" t="s">
        <v>149</v>
      </c>
      <c r="H127" s="75" t="s">
        <v>150</v>
      </c>
      <c r="I127" s="75" t="s">
        <v>84</v>
      </c>
      <c r="J127" s="75" t="s">
        <v>85</v>
      </c>
      <c r="K127" s="74" t="s">
        <v>29</v>
      </c>
      <c r="L127" s="74" t="s">
        <v>148</v>
      </c>
      <c r="M127" s="35"/>
      <c r="N127" s="35"/>
      <c r="O127" s="35"/>
      <c r="P127" s="56"/>
      <c r="Q127" s="35"/>
    </row>
    <row r="128" spans="1:20" ht="22.5">
      <c r="A128" s="24"/>
      <c r="B128" s="79" t="s">
        <v>146</v>
      </c>
      <c r="C128" s="110">
        <v>23159</v>
      </c>
      <c r="D128" s="135">
        <v>38552</v>
      </c>
      <c r="E128" s="110">
        <v>1490897.9999993</v>
      </c>
      <c r="F128" s="111">
        <v>98.4498</v>
      </c>
      <c r="G128" s="112">
        <v>2279998.92</v>
      </c>
      <c r="H128" s="178">
        <v>0.2</v>
      </c>
      <c r="I128" s="82">
        <v>0.00018</v>
      </c>
      <c r="J128" s="83">
        <v>0.000181</v>
      </c>
      <c r="K128" s="79" t="s">
        <v>46</v>
      </c>
      <c r="L128" s="88" t="s">
        <v>24</v>
      </c>
      <c r="M128" s="24"/>
      <c r="N128" s="24"/>
      <c r="O128" s="39"/>
      <c r="P128" s="40"/>
      <c r="Q128" s="42"/>
      <c r="R128" s="10"/>
      <c r="S128" s="19"/>
      <c r="T128" s="322"/>
    </row>
    <row r="129" spans="1:20" ht="22.5">
      <c r="A129" s="24"/>
      <c r="B129" s="88" t="s">
        <v>147</v>
      </c>
      <c r="C129" s="113">
        <v>32016</v>
      </c>
      <c r="D129" s="135">
        <v>38552</v>
      </c>
      <c r="E129" s="113">
        <v>2652588.00000041</v>
      </c>
      <c r="F129" s="114">
        <v>51.7646</v>
      </c>
      <c r="G129" s="107">
        <v>1657295.43</v>
      </c>
      <c r="H129" s="177">
        <v>0.2</v>
      </c>
      <c r="I129" s="82">
        <v>0.000131</v>
      </c>
      <c r="J129" s="83">
        <v>0.000131</v>
      </c>
      <c r="K129" s="79" t="s">
        <v>46</v>
      </c>
      <c r="L129" s="94" t="s">
        <v>23</v>
      </c>
      <c r="M129" s="24"/>
      <c r="N129" s="24"/>
      <c r="O129" s="39"/>
      <c r="P129" s="40"/>
      <c r="Q129" s="42"/>
      <c r="R129" s="10"/>
      <c r="S129" s="19"/>
      <c r="T129" s="322"/>
    </row>
    <row r="130" spans="1:20" ht="15">
      <c r="A130" s="24"/>
      <c r="B130" s="115" t="s">
        <v>88</v>
      </c>
      <c r="C130" s="113">
        <v>194022</v>
      </c>
      <c r="D130" s="135">
        <v>38552</v>
      </c>
      <c r="E130" s="113">
        <v>656685.999994549</v>
      </c>
      <c r="F130" s="114">
        <v>0</v>
      </c>
      <c r="G130" s="107">
        <v>0</v>
      </c>
      <c r="H130" s="177">
        <v>0.33</v>
      </c>
      <c r="I130" s="82">
        <v>0</v>
      </c>
      <c r="J130" s="83">
        <v>0</v>
      </c>
      <c r="K130" s="333" t="s">
        <v>28</v>
      </c>
      <c r="L130" s="94" t="s">
        <v>25</v>
      </c>
      <c r="M130" s="24"/>
      <c r="N130" s="24"/>
      <c r="O130" s="39"/>
      <c r="P130" s="40"/>
      <c r="Q130" s="42"/>
      <c r="R130" s="10"/>
      <c r="S130" s="19"/>
      <c r="T130" s="322"/>
    </row>
    <row r="131" spans="1:20" ht="22.5">
      <c r="A131" s="24"/>
      <c r="B131" s="88" t="s">
        <v>53</v>
      </c>
      <c r="C131" s="113">
        <v>354468</v>
      </c>
      <c r="D131" s="135">
        <v>38552</v>
      </c>
      <c r="E131" s="113">
        <v>118840.000015108</v>
      </c>
      <c r="F131" s="114">
        <v>1.0248</v>
      </c>
      <c r="G131" s="107">
        <v>363258.81</v>
      </c>
      <c r="H131" s="177">
        <v>0.2043</v>
      </c>
      <c r="I131" s="82">
        <v>2.9E-05</v>
      </c>
      <c r="J131" s="83">
        <v>2.9E-05</v>
      </c>
      <c r="K131" s="79" t="s">
        <v>46</v>
      </c>
      <c r="L131" s="94" t="s">
        <v>23</v>
      </c>
      <c r="M131" s="24"/>
      <c r="N131" s="24"/>
      <c r="O131" s="39"/>
      <c r="P131" s="40"/>
      <c r="Q131" s="42"/>
      <c r="R131" s="10"/>
      <c r="S131" s="19"/>
      <c r="T131" s="322"/>
    </row>
    <row r="132" spans="1:20" ht="22.5">
      <c r="A132" s="24"/>
      <c r="B132" s="88" t="s">
        <v>59</v>
      </c>
      <c r="C132" s="113">
        <v>203160</v>
      </c>
      <c r="D132" s="135">
        <v>38552</v>
      </c>
      <c r="E132" s="113">
        <v>15194209.0000096</v>
      </c>
      <c r="F132" s="114">
        <v>79.9682</v>
      </c>
      <c r="G132" s="107">
        <v>16246339.51</v>
      </c>
      <c r="H132" s="177">
        <v>0.2</v>
      </c>
      <c r="I132" s="82">
        <v>0.001284</v>
      </c>
      <c r="J132" s="83">
        <v>0.001289</v>
      </c>
      <c r="K132" s="79" t="s">
        <v>46</v>
      </c>
      <c r="L132" s="88" t="s">
        <v>169</v>
      </c>
      <c r="M132" s="24"/>
      <c r="N132" s="24"/>
      <c r="O132" s="39"/>
      <c r="P132" s="40"/>
      <c r="Q132" s="42"/>
      <c r="R132" s="10"/>
      <c r="S132" s="19"/>
      <c r="T132" s="322"/>
    </row>
    <row r="133" spans="1:20" ht="22.5">
      <c r="A133" s="24"/>
      <c r="B133" s="88" t="s">
        <v>54</v>
      </c>
      <c r="C133" s="113">
        <v>27554</v>
      </c>
      <c r="D133" s="135">
        <v>38552</v>
      </c>
      <c r="E133" s="113">
        <v>675810.000000546</v>
      </c>
      <c r="F133" s="114">
        <v>128.5194</v>
      </c>
      <c r="G133" s="107">
        <v>3541223.55</v>
      </c>
      <c r="H133" s="177">
        <v>0.2</v>
      </c>
      <c r="I133" s="82">
        <v>0.00028</v>
      </c>
      <c r="J133" s="83">
        <v>0.000281</v>
      </c>
      <c r="K133" s="79" t="s">
        <v>46</v>
      </c>
      <c r="L133" s="88" t="s">
        <v>169</v>
      </c>
      <c r="M133" s="24"/>
      <c r="N133" s="24"/>
      <c r="O133" s="39"/>
      <c r="P133" s="40"/>
      <c r="Q133" s="42"/>
      <c r="R133" s="10"/>
      <c r="S133" s="19"/>
      <c r="T133" s="322"/>
    </row>
    <row r="134" spans="1:20" ht="22.5">
      <c r="A134" s="24"/>
      <c r="B134" s="88" t="s">
        <v>60</v>
      </c>
      <c r="C134" s="113">
        <v>56675</v>
      </c>
      <c r="D134" s="135">
        <v>38552</v>
      </c>
      <c r="E134" s="113">
        <v>1706051.00000014</v>
      </c>
      <c r="F134" s="114">
        <v>0</v>
      </c>
      <c r="G134" s="107">
        <v>0</v>
      </c>
      <c r="H134" s="177">
        <v>0.077</v>
      </c>
      <c r="I134" s="82">
        <v>0</v>
      </c>
      <c r="J134" s="83">
        <v>0</v>
      </c>
      <c r="K134" s="79" t="s">
        <v>46</v>
      </c>
      <c r="L134" s="94" t="s">
        <v>47</v>
      </c>
      <c r="M134" s="24"/>
      <c r="N134" s="24"/>
      <c r="O134" s="39"/>
      <c r="P134" s="40"/>
      <c r="Q134" s="42"/>
      <c r="R134" s="10"/>
      <c r="S134" s="19"/>
      <c r="T134" s="322"/>
    </row>
    <row r="135" spans="1:20" ht="22.5">
      <c r="A135" s="24"/>
      <c r="B135" s="88" t="s">
        <v>61</v>
      </c>
      <c r="C135" s="113">
        <v>2651113</v>
      </c>
      <c r="D135" s="135">
        <v>38552</v>
      </c>
      <c r="E135" s="113">
        <v>65441293.9998971</v>
      </c>
      <c r="F135" s="114">
        <v>50.0144</v>
      </c>
      <c r="G135" s="107">
        <v>132593826.03</v>
      </c>
      <c r="H135" s="177">
        <v>0.1999</v>
      </c>
      <c r="I135" s="82">
        <v>0.010481</v>
      </c>
      <c r="J135" s="83">
        <v>0.010519</v>
      </c>
      <c r="K135" s="79" t="s">
        <v>46</v>
      </c>
      <c r="L135" s="88" t="s">
        <v>24</v>
      </c>
      <c r="M135" s="24"/>
      <c r="N135" s="24"/>
      <c r="O135" s="39"/>
      <c r="P135" s="40"/>
      <c r="Q135" s="42"/>
      <c r="R135" s="10"/>
      <c r="S135" s="19"/>
      <c r="T135" s="322"/>
    </row>
    <row r="136" spans="1:20" ht="22.5">
      <c r="A136" s="24"/>
      <c r="B136" s="88" t="s">
        <v>62</v>
      </c>
      <c r="C136" s="113">
        <v>2875443</v>
      </c>
      <c r="D136" s="135">
        <v>40214</v>
      </c>
      <c r="E136" s="113">
        <v>131168262.999892</v>
      </c>
      <c r="F136" s="114">
        <v>115.5599</v>
      </c>
      <c r="G136" s="107">
        <v>332285905.54</v>
      </c>
      <c r="H136" s="177">
        <v>0.2</v>
      </c>
      <c r="I136" s="82">
        <v>0.026266</v>
      </c>
      <c r="J136" s="83">
        <v>0.026361</v>
      </c>
      <c r="K136" s="79" t="s">
        <v>46</v>
      </c>
      <c r="L136" s="88" t="s">
        <v>24</v>
      </c>
      <c r="M136" s="24"/>
      <c r="N136" s="24"/>
      <c r="O136" s="39"/>
      <c r="P136" s="40"/>
      <c r="Q136" s="42"/>
      <c r="R136" s="10"/>
      <c r="S136" s="19"/>
      <c r="T136" s="322"/>
    </row>
    <row r="137" spans="1:20" ht="22.5">
      <c r="A137" s="24"/>
      <c r="B137" s="88" t="s">
        <v>64</v>
      </c>
      <c r="C137" s="113">
        <v>27387940</v>
      </c>
      <c r="D137" s="135">
        <v>41060</v>
      </c>
      <c r="E137" s="113">
        <v>670353852.000049</v>
      </c>
      <c r="F137" s="114">
        <v>3.9606</v>
      </c>
      <c r="G137" s="107">
        <v>108472675.16</v>
      </c>
      <c r="H137" s="177">
        <v>0.2155</v>
      </c>
      <c r="I137" s="82">
        <v>0.008574</v>
      </c>
      <c r="J137" s="83">
        <v>0.008605</v>
      </c>
      <c r="K137" s="79" t="s">
        <v>46</v>
      </c>
      <c r="L137" s="88" t="s">
        <v>24</v>
      </c>
      <c r="M137" s="24"/>
      <c r="N137" s="24"/>
      <c r="O137" s="39"/>
      <c r="P137" s="40"/>
      <c r="Q137" s="42"/>
      <c r="R137" s="10"/>
      <c r="S137" s="19"/>
      <c r="T137" s="322"/>
    </row>
    <row r="138" spans="1:20" ht="22.5">
      <c r="A138" s="24"/>
      <c r="B138" s="88" t="s">
        <v>43</v>
      </c>
      <c r="C138" s="113">
        <v>75655</v>
      </c>
      <c r="D138" s="135">
        <v>38552</v>
      </c>
      <c r="E138" s="113">
        <v>132632.999998301</v>
      </c>
      <c r="F138" s="114">
        <v>20.3356</v>
      </c>
      <c r="G138" s="107">
        <v>1538489.82</v>
      </c>
      <c r="H138" s="177">
        <v>0.6994</v>
      </c>
      <c r="I138" s="82">
        <v>0.000122</v>
      </c>
      <c r="J138" s="83">
        <v>0.000122</v>
      </c>
      <c r="K138" s="79" t="s">
        <v>46</v>
      </c>
      <c r="L138" s="94" t="s">
        <v>23</v>
      </c>
      <c r="M138" s="24"/>
      <c r="N138" s="24"/>
      <c r="O138" s="39"/>
      <c r="P138" s="40"/>
      <c r="Q138" s="42"/>
      <c r="R138" s="10"/>
      <c r="S138" s="19"/>
      <c r="T138" s="322"/>
    </row>
    <row r="139" spans="1:20" ht="22.5">
      <c r="A139" s="24"/>
      <c r="B139" s="88" t="s">
        <v>313</v>
      </c>
      <c r="C139" s="113">
        <v>56749014</v>
      </c>
      <c r="D139" s="135">
        <v>38552</v>
      </c>
      <c r="E139" s="113">
        <v>169541164.999822</v>
      </c>
      <c r="F139" s="114">
        <v>7.779</v>
      </c>
      <c r="G139" s="107">
        <v>441450579.91</v>
      </c>
      <c r="H139" s="177">
        <v>0.1834</v>
      </c>
      <c r="I139" s="82">
        <v>0.034896</v>
      </c>
      <c r="J139" s="83">
        <v>0.035021</v>
      </c>
      <c r="K139" s="79" t="s">
        <v>46</v>
      </c>
      <c r="L139" s="88" t="s">
        <v>24</v>
      </c>
      <c r="M139" s="24"/>
      <c r="N139" s="24"/>
      <c r="O139" s="39"/>
      <c r="P139" s="40"/>
      <c r="Q139" s="42"/>
      <c r="R139" s="10"/>
      <c r="S139" s="19"/>
      <c r="T139" s="322"/>
    </row>
    <row r="140" spans="1:20" ht="22.5">
      <c r="A140" s="24"/>
      <c r="B140" s="88" t="s">
        <v>180</v>
      </c>
      <c r="C140" s="113">
        <v>9903524</v>
      </c>
      <c r="D140" s="135">
        <v>38552</v>
      </c>
      <c r="E140" s="113">
        <v>45765358.0003142</v>
      </c>
      <c r="F140" s="114">
        <v>13.5204</v>
      </c>
      <c r="G140" s="107">
        <v>133899605.89</v>
      </c>
      <c r="H140" s="177">
        <v>0.1339</v>
      </c>
      <c r="I140" s="82">
        <v>0.010584</v>
      </c>
      <c r="J140" s="83">
        <v>0.010623</v>
      </c>
      <c r="K140" s="79" t="s">
        <v>46</v>
      </c>
      <c r="L140" s="88" t="s">
        <v>24</v>
      </c>
      <c r="M140" s="24"/>
      <c r="N140" s="24"/>
      <c r="O140" s="39"/>
      <c r="P140" s="40"/>
      <c r="Q140" s="42"/>
      <c r="R140" s="10"/>
      <c r="S140" s="19"/>
      <c r="T140" s="322"/>
    </row>
    <row r="141" spans="1:20" ht="22.5">
      <c r="A141" s="24"/>
      <c r="B141" s="88" t="s">
        <v>44</v>
      </c>
      <c r="C141" s="113">
        <v>7796022</v>
      </c>
      <c r="D141" s="135">
        <v>38552</v>
      </c>
      <c r="E141" s="113">
        <v>165221141.000303</v>
      </c>
      <c r="F141" s="114">
        <v>30.2205</v>
      </c>
      <c r="G141" s="107">
        <v>235599682.85</v>
      </c>
      <c r="H141" s="177">
        <v>0.2199</v>
      </c>
      <c r="I141" s="82">
        <v>0.018624</v>
      </c>
      <c r="J141" s="83">
        <v>0.018691</v>
      </c>
      <c r="K141" s="79" t="s">
        <v>46</v>
      </c>
      <c r="L141" s="88" t="s">
        <v>24</v>
      </c>
      <c r="M141" s="24"/>
      <c r="N141" s="24"/>
      <c r="O141" s="39"/>
      <c r="P141" s="40"/>
      <c r="Q141" s="42"/>
      <c r="R141" s="10"/>
      <c r="S141" s="19"/>
      <c r="T141" s="322"/>
    </row>
    <row r="142" spans="1:20" ht="22.5">
      <c r="A142" s="24"/>
      <c r="B142" s="88" t="s">
        <v>45</v>
      </c>
      <c r="C142" s="113">
        <v>8167813</v>
      </c>
      <c r="D142" s="135">
        <v>38552</v>
      </c>
      <c r="E142" s="113">
        <v>113299903.999816</v>
      </c>
      <c r="F142" s="114">
        <v>24.6822</v>
      </c>
      <c r="G142" s="107">
        <v>201599594.03</v>
      </c>
      <c r="H142" s="177">
        <v>0.22</v>
      </c>
      <c r="I142" s="82">
        <v>0.015936</v>
      </c>
      <c r="J142" s="83">
        <v>0.015993</v>
      </c>
      <c r="K142" s="79" t="s">
        <v>46</v>
      </c>
      <c r="L142" s="88" t="s">
        <v>24</v>
      </c>
      <c r="M142" s="24"/>
      <c r="N142" s="24"/>
      <c r="O142" s="39"/>
      <c r="P142" s="40"/>
      <c r="Q142" s="42"/>
      <c r="R142" s="10"/>
      <c r="S142" s="19"/>
      <c r="T142" s="322"/>
    </row>
    <row r="143" spans="1:20" ht="22.5">
      <c r="A143" s="24"/>
      <c r="B143" s="88" t="s">
        <v>95</v>
      </c>
      <c r="C143" s="113">
        <v>9327282</v>
      </c>
      <c r="D143" s="135">
        <v>38552</v>
      </c>
      <c r="E143" s="113">
        <v>125918629.00016</v>
      </c>
      <c r="F143" s="114">
        <v>22.1393</v>
      </c>
      <c r="G143" s="107">
        <v>206499494.38</v>
      </c>
      <c r="H143" s="177">
        <v>0.2199</v>
      </c>
      <c r="I143" s="82">
        <v>0.016323</v>
      </c>
      <c r="J143" s="83">
        <v>0.016382</v>
      </c>
      <c r="K143" s="79" t="s">
        <v>46</v>
      </c>
      <c r="L143" s="88" t="s">
        <v>24</v>
      </c>
      <c r="M143" s="24"/>
      <c r="N143" s="24"/>
      <c r="O143" s="39"/>
      <c r="P143" s="40"/>
      <c r="Q143" s="42"/>
      <c r="R143" s="10"/>
      <c r="S143" s="19"/>
      <c r="T143" s="322"/>
    </row>
    <row r="144" spans="1:20" ht="22.5">
      <c r="A144" s="24"/>
      <c r="B144" s="94" t="s">
        <v>87</v>
      </c>
      <c r="C144" s="113">
        <v>1366412</v>
      </c>
      <c r="D144" s="135">
        <v>40746</v>
      </c>
      <c r="E144" s="113">
        <v>17819671.999945</v>
      </c>
      <c r="F144" s="114">
        <v>92.4816</v>
      </c>
      <c r="G144" s="107">
        <v>126367968.02</v>
      </c>
      <c r="H144" s="177">
        <v>0.22</v>
      </c>
      <c r="I144" s="82">
        <v>0.009989</v>
      </c>
      <c r="J144" s="83">
        <v>0.010025</v>
      </c>
      <c r="K144" s="79" t="s">
        <v>46</v>
      </c>
      <c r="L144" s="88" t="s">
        <v>24</v>
      </c>
      <c r="M144" s="24"/>
      <c r="N144" s="24"/>
      <c r="O144" s="39"/>
      <c r="P144" s="40"/>
      <c r="Q144" s="42"/>
      <c r="R144" s="10"/>
      <c r="S144" s="19"/>
      <c r="T144" s="322"/>
    </row>
    <row r="145" spans="1:20" ht="22.5">
      <c r="A145" s="24"/>
      <c r="B145" s="88" t="s">
        <v>96</v>
      </c>
      <c r="C145" s="113">
        <v>322530</v>
      </c>
      <c r="D145" s="135">
        <v>38552</v>
      </c>
      <c r="E145" s="113">
        <v>319655.99999853</v>
      </c>
      <c r="F145" s="114">
        <v>2.09</v>
      </c>
      <c r="G145" s="107">
        <v>674087.7</v>
      </c>
      <c r="H145" s="177">
        <v>0.0761</v>
      </c>
      <c r="I145" s="82">
        <v>5.3E-05</v>
      </c>
      <c r="J145" s="83">
        <v>5.3E-05</v>
      </c>
      <c r="K145" s="79" t="s">
        <v>46</v>
      </c>
      <c r="L145" s="343" t="s">
        <v>317</v>
      </c>
      <c r="M145" s="24"/>
      <c r="N145" s="24"/>
      <c r="O145" s="39"/>
      <c r="P145" s="40"/>
      <c r="Q145" s="42"/>
      <c r="R145" s="10"/>
      <c r="S145" s="19"/>
      <c r="T145" s="322"/>
    </row>
    <row r="146" spans="1:20" ht="22.5">
      <c r="A146" s="24"/>
      <c r="B146" s="88" t="s">
        <v>97</v>
      </c>
      <c r="C146" s="113">
        <v>9220644</v>
      </c>
      <c r="D146" s="135">
        <v>38552</v>
      </c>
      <c r="E146" s="113">
        <v>141578929.000041</v>
      </c>
      <c r="F146" s="114">
        <v>69.4627</v>
      </c>
      <c r="G146" s="107">
        <v>640490827.98</v>
      </c>
      <c r="H146" s="177">
        <v>0.2412</v>
      </c>
      <c r="I146" s="82">
        <v>0.050629</v>
      </c>
      <c r="J146" s="83">
        <v>0.050812</v>
      </c>
      <c r="K146" s="79" t="s">
        <v>46</v>
      </c>
      <c r="L146" s="88" t="s">
        <v>24</v>
      </c>
      <c r="M146" s="24"/>
      <c r="N146" s="24"/>
      <c r="O146" s="39"/>
      <c r="P146" s="40"/>
      <c r="Q146" s="42"/>
      <c r="R146" s="10"/>
      <c r="S146" s="19"/>
      <c r="T146" s="322"/>
    </row>
    <row r="147" spans="1:20" ht="22.5">
      <c r="A147" s="24"/>
      <c r="B147" s="88" t="s">
        <v>98</v>
      </c>
      <c r="C147" s="113">
        <v>6753127</v>
      </c>
      <c r="D147" s="135">
        <v>38552</v>
      </c>
      <c r="E147" s="113">
        <v>114760053.000243</v>
      </c>
      <c r="F147" s="114">
        <v>58.772</v>
      </c>
      <c r="G147" s="107">
        <v>396894780.04</v>
      </c>
      <c r="H147" s="177">
        <v>0.2409</v>
      </c>
      <c r="I147" s="82">
        <v>0.031374</v>
      </c>
      <c r="J147" s="83">
        <v>0.031487</v>
      </c>
      <c r="K147" s="79" t="s">
        <v>46</v>
      </c>
      <c r="L147" s="88" t="s">
        <v>24</v>
      </c>
      <c r="M147" s="24"/>
      <c r="N147" s="24"/>
      <c r="O147" s="39"/>
      <c r="P147" s="40"/>
      <c r="Q147" s="42"/>
      <c r="R147" s="10"/>
      <c r="S147" s="19"/>
      <c r="T147" s="322"/>
    </row>
    <row r="148" spans="1:20" ht="22.5">
      <c r="A148" s="24"/>
      <c r="B148" s="115" t="s">
        <v>99</v>
      </c>
      <c r="C148" s="113">
        <v>3256396</v>
      </c>
      <c r="D148" s="135">
        <v>38552</v>
      </c>
      <c r="E148" s="113">
        <v>107277263.000093</v>
      </c>
      <c r="F148" s="114">
        <v>143.032</v>
      </c>
      <c r="G148" s="107">
        <v>465768832.67</v>
      </c>
      <c r="H148" s="177">
        <v>0.12</v>
      </c>
      <c r="I148" s="82">
        <v>0.036818</v>
      </c>
      <c r="J148" s="83">
        <v>0.036951</v>
      </c>
      <c r="K148" s="79" t="s">
        <v>46</v>
      </c>
      <c r="L148" s="88" t="s">
        <v>24</v>
      </c>
      <c r="M148" s="24"/>
      <c r="N148" s="24"/>
      <c r="O148" s="39"/>
      <c r="P148" s="40"/>
      <c r="Q148" s="42"/>
      <c r="R148" s="10"/>
      <c r="S148" s="19"/>
      <c r="T148" s="322"/>
    </row>
    <row r="149" spans="1:20" ht="22.5">
      <c r="A149" s="24"/>
      <c r="B149" s="88" t="s">
        <v>100</v>
      </c>
      <c r="C149" s="113">
        <v>444054</v>
      </c>
      <c r="D149" s="135">
        <v>38552</v>
      </c>
      <c r="E149" s="113">
        <v>2833768.99999238</v>
      </c>
      <c r="F149" s="114">
        <v>146.7028</v>
      </c>
      <c r="G149" s="107">
        <v>65143965.15</v>
      </c>
      <c r="H149" s="177">
        <v>0.12</v>
      </c>
      <c r="I149" s="82">
        <v>0.005149</v>
      </c>
      <c r="J149" s="83">
        <v>0.005168</v>
      </c>
      <c r="K149" s="79" t="s">
        <v>46</v>
      </c>
      <c r="L149" s="88" t="s">
        <v>24</v>
      </c>
      <c r="M149" s="24"/>
      <c r="N149" s="24"/>
      <c r="O149" s="39"/>
      <c r="P149" s="40"/>
      <c r="Q149" s="42"/>
      <c r="R149" s="10"/>
      <c r="S149" s="19"/>
      <c r="T149" s="322"/>
    </row>
    <row r="150" spans="1:20" ht="22.5">
      <c r="A150" s="24"/>
      <c r="B150" s="88" t="s">
        <v>101</v>
      </c>
      <c r="C150" s="113">
        <v>1680000</v>
      </c>
      <c r="D150" s="135">
        <v>38552</v>
      </c>
      <c r="E150" s="113">
        <v>26124808.000032</v>
      </c>
      <c r="F150" s="114">
        <v>44.272</v>
      </c>
      <c r="G150" s="107">
        <v>74376960</v>
      </c>
      <c r="H150" s="177">
        <v>0.12</v>
      </c>
      <c r="I150" s="82">
        <v>0.005879</v>
      </c>
      <c r="J150" s="83">
        <v>0.005901</v>
      </c>
      <c r="K150" s="79" t="s">
        <v>46</v>
      </c>
      <c r="L150" s="88" t="s">
        <v>24</v>
      </c>
      <c r="M150" s="24"/>
      <c r="N150" s="24"/>
      <c r="O150" s="39"/>
      <c r="P150" s="40"/>
      <c r="Q150" s="42"/>
      <c r="R150" s="10"/>
      <c r="S150" s="19"/>
      <c r="T150" s="322"/>
    </row>
    <row r="151" spans="1:20" ht="15">
      <c r="A151" s="24"/>
      <c r="B151" s="115" t="s">
        <v>89</v>
      </c>
      <c r="C151" s="113">
        <v>778442</v>
      </c>
      <c r="D151" s="135">
        <v>38552</v>
      </c>
      <c r="E151" s="113">
        <v>0</v>
      </c>
      <c r="F151" s="114">
        <v>0</v>
      </c>
      <c r="G151" s="107">
        <v>0</v>
      </c>
      <c r="H151" s="177">
        <v>0.1212</v>
      </c>
      <c r="I151" s="82">
        <v>0</v>
      </c>
      <c r="J151" s="83">
        <v>0</v>
      </c>
      <c r="K151" s="333" t="s">
        <v>31</v>
      </c>
      <c r="L151" s="94" t="s">
        <v>25</v>
      </c>
      <c r="M151" s="24"/>
      <c r="N151" s="24"/>
      <c r="O151" s="39"/>
      <c r="P151" s="40"/>
      <c r="Q151" s="42"/>
      <c r="R151" s="10"/>
      <c r="S151" s="19"/>
      <c r="T151" s="322"/>
    </row>
    <row r="152" spans="1:20" ht="22.5">
      <c r="A152" s="24"/>
      <c r="B152" s="88" t="s">
        <v>185</v>
      </c>
      <c r="C152" s="113">
        <v>2381863</v>
      </c>
      <c r="D152" s="135">
        <v>38552</v>
      </c>
      <c r="E152" s="113">
        <v>62522461.9999896</v>
      </c>
      <c r="F152" s="114">
        <v>193.6807</v>
      </c>
      <c r="G152" s="107">
        <v>461320893.14</v>
      </c>
      <c r="H152" s="177">
        <v>0.1199</v>
      </c>
      <c r="I152" s="82">
        <v>0.036466</v>
      </c>
      <c r="J152" s="83">
        <v>0.036598</v>
      </c>
      <c r="K152" s="79" t="s">
        <v>46</v>
      </c>
      <c r="L152" s="88" t="s">
        <v>24</v>
      </c>
      <c r="M152" s="24"/>
      <c r="N152" s="24"/>
      <c r="O152" s="39"/>
      <c r="P152" s="40"/>
      <c r="Q152" s="42"/>
      <c r="R152" s="10"/>
      <c r="S152" s="19"/>
      <c r="T152" s="322"/>
    </row>
    <row r="153" spans="1:20" ht="15">
      <c r="A153" s="24"/>
      <c r="B153" s="115" t="s">
        <v>90</v>
      </c>
      <c r="C153" s="113">
        <v>1350988</v>
      </c>
      <c r="D153" s="135">
        <v>38552</v>
      </c>
      <c r="E153" s="113">
        <v>340995.999957721</v>
      </c>
      <c r="F153" s="114">
        <v>0</v>
      </c>
      <c r="G153" s="107">
        <v>0</v>
      </c>
      <c r="H153" s="177">
        <v>0.0976</v>
      </c>
      <c r="I153" s="82">
        <v>0</v>
      </c>
      <c r="J153" s="83">
        <v>0</v>
      </c>
      <c r="K153" s="333" t="s">
        <v>28</v>
      </c>
      <c r="L153" s="94" t="s">
        <v>25</v>
      </c>
      <c r="M153" s="24"/>
      <c r="N153" s="24"/>
      <c r="O153" s="39"/>
      <c r="P153" s="40"/>
      <c r="Q153" s="42"/>
      <c r="R153" s="10"/>
      <c r="S153" s="19"/>
      <c r="T153" s="322"/>
    </row>
    <row r="154" spans="1:20" ht="22.5">
      <c r="A154" s="24"/>
      <c r="B154" s="88" t="s">
        <v>16</v>
      </c>
      <c r="C154" s="113">
        <v>89378235</v>
      </c>
      <c r="D154" s="135">
        <v>38552</v>
      </c>
      <c r="E154" s="113">
        <v>3107667995.99754</v>
      </c>
      <c r="F154" s="114">
        <v>24.3694</v>
      </c>
      <c r="G154" s="107">
        <v>2178093960.01</v>
      </c>
      <c r="H154" s="177">
        <v>0.1994</v>
      </c>
      <c r="I154" s="82">
        <v>0.172173</v>
      </c>
      <c r="J154" s="83">
        <v>0.172794</v>
      </c>
      <c r="K154" s="333" t="s">
        <v>300</v>
      </c>
      <c r="L154" s="88" t="s">
        <v>24</v>
      </c>
      <c r="M154" s="24"/>
      <c r="N154" s="24"/>
      <c r="O154" s="39"/>
      <c r="P154" s="40"/>
      <c r="Q154" s="42"/>
      <c r="R154" s="10"/>
      <c r="S154" s="19"/>
      <c r="T154" s="322"/>
    </row>
    <row r="155" spans="1:20" ht="22.5">
      <c r="A155" s="24"/>
      <c r="B155" s="94" t="s">
        <v>92</v>
      </c>
      <c r="C155" s="113">
        <v>2152291</v>
      </c>
      <c r="D155" s="135">
        <v>38552</v>
      </c>
      <c r="E155" s="113">
        <v>2787315.99997022</v>
      </c>
      <c r="F155" s="114">
        <v>0</v>
      </c>
      <c r="G155" s="107">
        <v>0</v>
      </c>
      <c r="H155" s="177">
        <v>0.0118</v>
      </c>
      <c r="I155" s="82">
        <v>0</v>
      </c>
      <c r="J155" s="83">
        <v>0</v>
      </c>
      <c r="K155" s="79" t="s">
        <v>46</v>
      </c>
      <c r="L155" s="94" t="s">
        <v>26</v>
      </c>
      <c r="M155" s="24"/>
      <c r="N155" s="24"/>
      <c r="O155" s="39"/>
      <c r="P155" s="40"/>
      <c r="Q155" s="42"/>
      <c r="R155" s="10"/>
      <c r="S155" s="19"/>
      <c r="T155" s="322"/>
    </row>
    <row r="156" spans="1:20" ht="22.5">
      <c r="A156" s="24"/>
      <c r="B156" s="115" t="s">
        <v>91</v>
      </c>
      <c r="C156" s="113">
        <v>132784</v>
      </c>
      <c r="D156" s="135">
        <v>39261</v>
      </c>
      <c r="E156" s="113">
        <v>3160328.99999431</v>
      </c>
      <c r="F156" s="114">
        <v>13.8119</v>
      </c>
      <c r="G156" s="107">
        <v>1833999.33</v>
      </c>
      <c r="H156" s="177">
        <v>0.4899</v>
      </c>
      <c r="I156" s="82">
        <v>0.000145</v>
      </c>
      <c r="J156" s="83">
        <v>0.000145</v>
      </c>
      <c r="K156" s="88" t="s">
        <v>46</v>
      </c>
      <c r="L156" s="88" t="s">
        <v>24</v>
      </c>
      <c r="M156" s="24"/>
      <c r="N156" s="24"/>
      <c r="O156" s="39"/>
      <c r="P156" s="40"/>
      <c r="Q156" s="42"/>
      <c r="R156" s="10"/>
      <c r="S156" s="19"/>
      <c r="T156" s="322"/>
    </row>
    <row r="157" spans="1:20" ht="22.5">
      <c r="A157" s="24"/>
      <c r="B157" s="88" t="s">
        <v>18</v>
      </c>
      <c r="C157" s="113">
        <v>14871947</v>
      </c>
      <c r="D157" s="135">
        <v>38552</v>
      </c>
      <c r="E157" s="113">
        <v>84664379.9999745</v>
      </c>
      <c r="F157" s="114">
        <v>3.7584</v>
      </c>
      <c r="G157" s="107">
        <v>55894725.6</v>
      </c>
      <c r="H157" s="177">
        <v>0.25</v>
      </c>
      <c r="I157" s="82">
        <v>0.004418</v>
      </c>
      <c r="J157" s="83">
        <v>0.004434</v>
      </c>
      <c r="K157" s="88" t="s">
        <v>46</v>
      </c>
      <c r="L157" s="88" t="s">
        <v>24</v>
      </c>
      <c r="M157" s="24"/>
      <c r="N157" s="24"/>
      <c r="O157" s="39"/>
      <c r="P157" s="40"/>
      <c r="Q157" s="42"/>
      <c r="R157" s="10"/>
      <c r="S157" s="19"/>
      <c r="T157" s="322"/>
    </row>
    <row r="158" spans="1:20" ht="15">
      <c r="A158" s="24"/>
      <c r="B158" s="88" t="s">
        <v>20</v>
      </c>
      <c r="C158" s="113">
        <v>43263</v>
      </c>
      <c r="D158" s="135">
        <v>38552</v>
      </c>
      <c r="E158" s="113">
        <v>207600.999999604</v>
      </c>
      <c r="F158" s="114">
        <v>0</v>
      </c>
      <c r="G158" s="107">
        <v>0</v>
      </c>
      <c r="H158" s="177">
        <v>0.1748</v>
      </c>
      <c r="I158" s="82">
        <v>0</v>
      </c>
      <c r="J158" s="83">
        <v>0</v>
      </c>
      <c r="K158" s="333" t="s">
        <v>27</v>
      </c>
      <c r="L158" s="94" t="s">
        <v>25</v>
      </c>
      <c r="M158" s="24"/>
      <c r="N158" s="24"/>
      <c r="O158" s="39"/>
      <c r="P158" s="40"/>
      <c r="Q158" s="57"/>
      <c r="R158" s="10"/>
      <c r="S158" s="19"/>
      <c r="T158" s="322"/>
    </row>
    <row r="159" spans="1:20" ht="15">
      <c r="A159" s="24"/>
      <c r="B159" s="115" t="s">
        <v>93</v>
      </c>
      <c r="C159" s="113">
        <v>132859</v>
      </c>
      <c r="D159" s="135">
        <v>39261</v>
      </c>
      <c r="E159" s="113">
        <v>3059858.00000572</v>
      </c>
      <c r="F159" s="114">
        <v>0</v>
      </c>
      <c r="G159" s="107">
        <v>0</v>
      </c>
      <c r="H159" s="177">
        <v>0.3</v>
      </c>
      <c r="I159" s="82">
        <v>0</v>
      </c>
      <c r="J159" s="83">
        <v>0</v>
      </c>
      <c r="K159" s="115" t="s">
        <v>300</v>
      </c>
      <c r="L159" s="94" t="s">
        <v>25</v>
      </c>
      <c r="M159" s="24"/>
      <c r="N159" s="24"/>
      <c r="O159" s="39"/>
      <c r="P159" s="40"/>
      <c r="Q159" s="42"/>
      <c r="R159" s="10"/>
      <c r="S159" s="19"/>
      <c r="T159" s="322"/>
    </row>
    <row r="160" spans="1:20" ht="22.5">
      <c r="A160" s="24"/>
      <c r="B160" s="88" t="s">
        <v>21</v>
      </c>
      <c r="C160" s="113">
        <v>2005884</v>
      </c>
      <c r="D160" s="135">
        <v>39261</v>
      </c>
      <c r="E160" s="113">
        <v>76347715.0000879</v>
      </c>
      <c r="F160" s="114">
        <v>71.2314</v>
      </c>
      <c r="G160" s="107">
        <v>142881925.56</v>
      </c>
      <c r="H160" s="177">
        <v>0.4899</v>
      </c>
      <c r="I160" s="82">
        <v>0.011294</v>
      </c>
      <c r="J160" s="83">
        <v>0.011335</v>
      </c>
      <c r="K160" s="88" t="s">
        <v>46</v>
      </c>
      <c r="L160" s="88" t="s">
        <v>24</v>
      </c>
      <c r="M160" s="24"/>
      <c r="N160" s="24"/>
      <c r="O160" s="39"/>
      <c r="P160" s="40"/>
      <c r="Q160" s="42"/>
      <c r="R160" s="10"/>
      <c r="S160" s="19"/>
      <c r="T160" s="322"/>
    </row>
    <row r="161" spans="1:20" ht="15">
      <c r="A161" s="24"/>
      <c r="B161" s="94" t="s">
        <v>102</v>
      </c>
      <c r="C161" s="113">
        <v>198860</v>
      </c>
      <c r="D161" s="135">
        <v>38552</v>
      </c>
      <c r="E161" s="113">
        <v>42458.99999891</v>
      </c>
      <c r="F161" s="114">
        <v>0</v>
      </c>
      <c r="G161" s="107">
        <v>0</v>
      </c>
      <c r="H161" s="177">
        <v>0.199</v>
      </c>
      <c r="I161" s="82">
        <v>0</v>
      </c>
      <c r="J161" s="83">
        <v>0</v>
      </c>
      <c r="K161" s="333" t="s">
        <v>27</v>
      </c>
      <c r="L161" s="94" t="s">
        <v>25</v>
      </c>
      <c r="M161" s="24"/>
      <c r="N161" s="24"/>
      <c r="O161" s="39"/>
      <c r="P161" s="40"/>
      <c r="Q161" s="24"/>
      <c r="S161" s="19"/>
      <c r="T161" s="322"/>
    </row>
    <row r="162" spans="1:20" ht="22.5">
      <c r="A162" s="24"/>
      <c r="B162" s="94" t="s">
        <v>22</v>
      </c>
      <c r="C162" s="113">
        <v>17912</v>
      </c>
      <c r="D162" s="135">
        <v>38552</v>
      </c>
      <c r="E162" s="113">
        <v>17912</v>
      </c>
      <c r="F162" s="114">
        <v>0</v>
      </c>
      <c r="G162" s="107">
        <v>0</v>
      </c>
      <c r="H162" s="177">
        <v>0.199</v>
      </c>
      <c r="I162" s="82">
        <v>0</v>
      </c>
      <c r="J162" s="83">
        <v>0</v>
      </c>
      <c r="K162" s="88" t="s">
        <v>46</v>
      </c>
      <c r="L162" s="88" t="s">
        <v>310</v>
      </c>
      <c r="M162" s="24"/>
      <c r="N162" s="24"/>
      <c r="O162" s="39"/>
      <c r="P162" s="40"/>
      <c r="Q162" s="24"/>
      <c r="S162" s="19"/>
      <c r="T162" s="322"/>
    </row>
    <row r="163" spans="1:20" ht="22.5">
      <c r="A163" s="24"/>
      <c r="B163" s="94" t="s">
        <v>86</v>
      </c>
      <c r="C163" s="113">
        <v>4735921</v>
      </c>
      <c r="D163" s="135">
        <v>39261</v>
      </c>
      <c r="E163" s="113">
        <v>47146452.0000041</v>
      </c>
      <c r="F163" s="114">
        <v>8.3063</v>
      </c>
      <c r="G163" s="107">
        <v>39337980.6</v>
      </c>
      <c r="H163" s="177">
        <v>1</v>
      </c>
      <c r="I163" s="82">
        <v>0.00311</v>
      </c>
      <c r="J163" s="83">
        <v>0.003121</v>
      </c>
      <c r="K163" s="88" t="s">
        <v>46</v>
      </c>
      <c r="L163" s="88" t="s">
        <v>24</v>
      </c>
      <c r="M163" s="24"/>
      <c r="N163" s="24"/>
      <c r="O163" s="39"/>
      <c r="P163" s="40"/>
      <c r="Q163" s="24"/>
      <c r="S163" s="19"/>
      <c r="T163" s="322"/>
    </row>
    <row r="164" spans="1:17" ht="15">
      <c r="A164" s="24"/>
      <c r="B164" s="94"/>
      <c r="C164" s="113"/>
      <c r="D164" s="86"/>
      <c r="E164" s="113"/>
      <c r="F164" s="114"/>
      <c r="G164" s="107"/>
      <c r="H164" s="68"/>
      <c r="I164" s="91"/>
      <c r="J164" s="68"/>
      <c r="K164" s="88"/>
      <c r="L164" s="94"/>
      <c r="M164" s="24"/>
      <c r="N164" s="24"/>
      <c r="O164" s="128"/>
      <c r="P164" s="32"/>
      <c r="Q164" s="24"/>
    </row>
    <row r="165" spans="1:18" ht="15">
      <c r="A165" s="24"/>
      <c r="B165" s="108" t="s">
        <v>2</v>
      </c>
      <c r="C165" s="99"/>
      <c r="D165" s="99"/>
      <c r="E165" s="116">
        <v>5308016946.998138</v>
      </c>
      <c r="F165" s="99"/>
      <c r="G165" s="109">
        <v>6467108875.630001</v>
      </c>
      <c r="H165" s="117"/>
      <c r="I165" s="69">
        <v>0.511207</v>
      </c>
      <c r="J165" s="69">
        <v>0.5130520000000001</v>
      </c>
      <c r="K165" s="99"/>
      <c r="L165" s="99"/>
      <c r="M165" s="24"/>
      <c r="N165" s="24"/>
      <c r="O165" s="24"/>
      <c r="P165" s="32"/>
      <c r="Q165" s="130"/>
      <c r="R165" s="20"/>
    </row>
    <row r="166" spans="1:17" ht="15">
      <c r="A166" s="24"/>
      <c r="B166" s="324"/>
      <c r="C166" s="324"/>
      <c r="D166" s="324"/>
      <c r="E166" s="324"/>
      <c r="F166" s="324"/>
      <c r="G166" s="327"/>
      <c r="H166" s="328"/>
      <c r="I166" s="329"/>
      <c r="J166" s="329"/>
      <c r="K166" s="324"/>
      <c r="L166" s="324"/>
      <c r="M166" s="324"/>
      <c r="N166" s="24"/>
      <c r="P166" s="32"/>
      <c r="Q166" s="24"/>
    </row>
    <row r="167" spans="1:17" ht="15">
      <c r="A167" s="24"/>
      <c r="B167" s="324" t="s">
        <v>114</v>
      </c>
      <c r="C167" s="324"/>
      <c r="D167" s="324"/>
      <c r="E167" s="324"/>
      <c r="F167" s="324"/>
      <c r="G167" s="330"/>
      <c r="H167" s="324"/>
      <c r="I167" s="331"/>
      <c r="J167" s="331"/>
      <c r="K167" s="324"/>
      <c r="L167" s="324"/>
      <c r="M167" s="324"/>
      <c r="N167" s="24"/>
      <c r="O167" s="48"/>
      <c r="P167" s="32"/>
      <c r="Q167" s="24"/>
    </row>
    <row r="168" spans="1:17" ht="15">
      <c r="A168" s="24"/>
      <c r="B168" s="58" t="s">
        <v>3</v>
      </c>
      <c r="C168" s="24"/>
      <c r="D168" s="24"/>
      <c r="E168" s="24"/>
      <c r="F168" s="24"/>
      <c r="G168" s="24"/>
      <c r="H168" s="24"/>
      <c r="I168" s="24"/>
      <c r="J168" s="24"/>
      <c r="K168" s="24"/>
      <c r="L168" s="24"/>
      <c r="M168" s="24"/>
      <c r="N168" s="24"/>
      <c r="O168" s="24"/>
      <c r="P168" s="32"/>
      <c r="Q168" s="24"/>
    </row>
    <row r="169" spans="1:17" ht="15">
      <c r="A169" s="24"/>
      <c r="B169" s="58" t="s">
        <v>103</v>
      </c>
      <c r="C169" s="24"/>
      <c r="D169" s="24"/>
      <c r="E169" s="24"/>
      <c r="F169" s="24"/>
      <c r="G169" s="24"/>
      <c r="H169" s="24"/>
      <c r="I169" s="24"/>
      <c r="J169" s="24"/>
      <c r="K169" s="24"/>
      <c r="L169" s="24"/>
      <c r="M169" s="24"/>
      <c r="N169" s="24"/>
      <c r="O169" s="48"/>
      <c r="P169" s="32"/>
      <c r="Q169" s="24"/>
    </row>
    <row r="170" spans="1:17" ht="15">
      <c r="A170" s="24"/>
      <c r="B170" s="58" t="s">
        <v>57</v>
      </c>
      <c r="C170" s="24"/>
      <c r="D170" s="24"/>
      <c r="E170" s="24"/>
      <c r="F170" s="24"/>
      <c r="G170" s="24"/>
      <c r="H170" s="24"/>
      <c r="I170" s="24"/>
      <c r="J170" s="24"/>
      <c r="K170" s="24"/>
      <c r="L170" s="24"/>
      <c r="M170" s="24"/>
      <c r="N170" s="24"/>
      <c r="O170" s="24"/>
      <c r="P170" s="32"/>
      <c r="Q170" s="24"/>
    </row>
    <row r="171" spans="1:17" ht="15">
      <c r="A171" s="24"/>
      <c r="B171" s="58" t="s">
        <v>37</v>
      </c>
      <c r="C171" s="24"/>
      <c r="D171" s="24"/>
      <c r="E171" s="24"/>
      <c r="F171" s="24"/>
      <c r="G171" s="24"/>
      <c r="H171" s="24"/>
      <c r="I171" s="24"/>
      <c r="J171" s="24"/>
      <c r="K171" s="24"/>
      <c r="L171" s="24"/>
      <c r="M171" s="24"/>
      <c r="N171" s="24"/>
      <c r="O171" s="24"/>
      <c r="P171" s="32"/>
      <c r="Q171" s="24"/>
    </row>
    <row r="172" spans="1:17" ht="15">
      <c r="A172" s="24"/>
      <c r="B172" s="24" t="s">
        <v>314</v>
      </c>
      <c r="C172" s="24"/>
      <c r="D172" s="24"/>
      <c r="E172" s="24"/>
      <c r="F172" s="24"/>
      <c r="G172" s="24"/>
      <c r="H172" s="24"/>
      <c r="I172" s="24"/>
      <c r="J172" s="24"/>
      <c r="K172" s="24"/>
      <c r="L172" s="24"/>
      <c r="M172" s="24"/>
      <c r="N172" s="24"/>
      <c r="O172" s="24"/>
      <c r="P172" s="32"/>
      <c r="Q172" s="24"/>
    </row>
    <row r="173" spans="1:17" ht="15">
      <c r="A173" s="24"/>
      <c r="B173" s="58" t="s">
        <v>311</v>
      </c>
      <c r="C173" s="24"/>
      <c r="D173" s="24"/>
      <c r="E173" s="24"/>
      <c r="F173" s="24"/>
      <c r="G173" s="24"/>
      <c r="H173" s="24"/>
      <c r="I173" s="24"/>
      <c r="J173" s="24"/>
      <c r="K173" s="24"/>
      <c r="L173" s="24"/>
      <c r="M173" s="24"/>
      <c r="N173" s="24"/>
      <c r="O173" s="24"/>
      <c r="P173" s="32"/>
      <c r="Q173" s="24"/>
    </row>
    <row r="174" spans="1:17" ht="15">
      <c r="A174" s="24"/>
      <c r="B174" s="24"/>
      <c r="C174" s="24"/>
      <c r="D174" s="24"/>
      <c r="E174" s="24"/>
      <c r="F174" s="24"/>
      <c r="G174" s="24"/>
      <c r="H174" s="24"/>
      <c r="I174" s="24"/>
      <c r="J174" s="24"/>
      <c r="K174" s="24"/>
      <c r="L174" s="24"/>
      <c r="M174" s="24"/>
      <c r="N174" s="24"/>
      <c r="O174" s="53"/>
      <c r="P174" s="32"/>
      <c r="Q174" s="24"/>
    </row>
    <row r="175" spans="1:17" ht="15">
      <c r="A175" s="24"/>
      <c r="B175" s="118" t="s">
        <v>157</v>
      </c>
      <c r="C175" s="24"/>
      <c r="D175" s="24"/>
      <c r="E175" s="24"/>
      <c r="F175" s="24"/>
      <c r="G175" s="24"/>
      <c r="H175" s="24"/>
      <c r="I175" s="24"/>
      <c r="J175" s="24"/>
      <c r="K175" s="24"/>
      <c r="L175" s="24"/>
      <c r="M175" s="24"/>
      <c r="N175" s="24"/>
      <c r="O175" s="53"/>
      <c r="P175" s="32"/>
      <c r="Q175" s="24"/>
    </row>
    <row r="176" spans="1:17" ht="15">
      <c r="A176" s="24"/>
      <c r="B176" s="59"/>
      <c r="C176" s="24"/>
      <c r="D176" s="24"/>
      <c r="E176" s="24"/>
      <c r="F176" s="24"/>
      <c r="G176" s="24"/>
      <c r="H176" s="24"/>
      <c r="I176" s="24"/>
      <c r="J176" s="24"/>
      <c r="K176" s="24"/>
      <c r="L176" s="24"/>
      <c r="M176" s="24"/>
      <c r="N176" s="24"/>
      <c r="O176" s="24"/>
      <c r="P176" s="32"/>
      <c r="Q176" s="24"/>
    </row>
    <row r="177" spans="1:17" ht="15">
      <c r="A177" s="24"/>
      <c r="B177" s="59" t="s">
        <v>158</v>
      </c>
      <c r="C177" s="24"/>
      <c r="D177" s="24"/>
      <c r="E177" s="24"/>
      <c r="F177" s="24"/>
      <c r="G177" s="24"/>
      <c r="H177" s="24"/>
      <c r="I177" s="24"/>
      <c r="J177" s="24"/>
      <c r="K177" s="24"/>
      <c r="L177" s="24"/>
      <c r="M177" s="24"/>
      <c r="N177" s="24"/>
      <c r="O177" s="24"/>
      <c r="P177" s="32"/>
      <c r="Q177" s="24"/>
    </row>
    <row r="178" spans="1:17" ht="15">
      <c r="A178" s="24"/>
      <c r="B178" s="24"/>
      <c r="C178" s="24"/>
      <c r="D178" s="24"/>
      <c r="E178" s="24"/>
      <c r="F178" s="24"/>
      <c r="G178" s="24"/>
      <c r="H178" s="24"/>
      <c r="I178" s="24"/>
      <c r="J178" s="24"/>
      <c r="K178" s="24"/>
      <c r="L178" s="24"/>
      <c r="M178" s="24"/>
      <c r="N178" s="24"/>
      <c r="O178" s="24"/>
      <c r="P178" s="32"/>
      <c r="Q178" s="24"/>
    </row>
    <row r="179" spans="1:17" ht="33">
      <c r="A179" s="24"/>
      <c r="B179" s="119" t="s">
        <v>159</v>
      </c>
      <c r="C179" s="75" t="s">
        <v>160</v>
      </c>
      <c r="D179" s="75" t="s">
        <v>161</v>
      </c>
      <c r="E179" s="75" t="s">
        <v>162</v>
      </c>
      <c r="F179" s="75" t="s">
        <v>163</v>
      </c>
      <c r="G179" s="75" t="s">
        <v>164</v>
      </c>
      <c r="H179" s="75" t="s">
        <v>165</v>
      </c>
      <c r="I179" s="75" t="s">
        <v>110</v>
      </c>
      <c r="J179" s="75" t="s">
        <v>84</v>
      </c>
      <c r="K179" s="75" t="s">
        <v>85</v>
      </c>
      <c r="L179" s="120" t="s">
        <v>123</v>
      </c>
      <c r="M179" s="75" t="s">
        <v>148</v>
      </c>
      <c r="N179" s="54"/>
      <c r="O179" s="24"/>
      <c r="P179" s="32"/>
      <c r="Q179" s="24"/>
    </row>
    <row r="180" spans="1:20" ht="15">
      <c r="A180" s="24"/>
      <c r="B180" s="132" t="s">
        <v>305</v>
      </c>
      <c r="C180" s="110">
        <v>1866</v>
      </c>
      <c r="D180" s="136">
        <v>41850</v>
      </c>
      <c r="E180" s="136">
        <v>42151</v>
      </c>
      <c r="F180" s="112">
        <v>9199242.94</v>
      </c>
      <c r="G180" s="112">
        <v>434.408833333333</v>
      </c>
      <c r="H180" s="112">
        <v>106430.16</v>
      </c>
      <c r="I180" s="112">
        <v>9305673.11</v>
      </c>
      <c r="J180" s="122">
        <v>0.000736</v>
      </c>
      <c r="K180" s="123">
        <v>0.000738</v>
      </c>
      <c r="L180" s="121" t="s">
        <v>299</v>
      </c>
      <c r="M180" s="358" t="s">
        <v>124</v>
      </c>
      <c r="N180" s="24"/>
      <c r="O180" s="24"/>
      <c r="P180" s="60"/>
      <c r="Q180" s="24"/>
      <c r="S180" s="300"/>
      <c r="T180" s="301"/>
    </row>
    <row r="181" spans="1:21" ht="15">
      <c r="A181" s="24"/>
      <c r="B181" s="132" t="s">
        <v>308</v>
      </c>
      <c r="C181" s="110">
        <v>5600</v>
      </c>
      <c r="D181" s="136">
        <v>41859</v>
      </c>
      <c r="E181" s="136">
        <v>42164</v>
      </c>
      <c r="F181" s="112">
        <v>27544934.72</v>
      </c>
      <c r="G181" s="112">
        <v>1492.01730555556</v>
      </c>
      <c r="H181" s="112">
        <v>352116.09</v>
      </c>
      <c r="I181" s="112">
        <v>27897050.81</v>
      </c>
      <c r="J181" s="122">
        <v>0.002205</v>
      </c>
      <c r="K181" s="123">
        <v>0.002213</v>
      </c>
      <c r="L181" s="121" t="s">
        <v>301</v>
      </c>
      <c r="M181" s="358"/>
      <c r="N181" s="24"/>
      <c r="O181" s="24"/>
      <c r="P181" s="60"/>
      <c r="Q181" s="24"/>
      <c r="S181" s="300"/>
      <c r="T181" s="301"/>
      <c r="U181" s="344"/>
    </row>
    <row r="182" spans="1:21" ht="15">
      <c r="A182" s="24"/>
      <c r="B182" s="132" t="s">
        <v>309</v>
      </c>
      <c r="C182" s="110">
        <v>8169</v>
      </c>
      <c r="D182" s="136">
        <v>41858</v>
      </c>
      <c r="E182" s="136">
        <v>42226</v>
      </c>
      <c r="F182" s="112">
        <v>39998773.29</v>
      </c>
      <c r="G182" s="112">
        <v>2324.79863888889</v>
      </c>
      <c r="H182" s="112">
        <v>541678.09</v>
      </c>
      <c r="I182" s="112">
        <v>40540451.38</v>
      </c>
      <c r="J182" s="122">
        <v>0.003205</v>
      </c>
      <c r="K182" s="123">
        <v>0.003216</v>
      </c>
      <c r="L182" s="121" t="s">
        <v>306</v>
      </c>
      <c r="M182" s="358"/>
      <c r="N182" s="24"/>
      <c r="O182" s="24"/>
      <c r="P182" s="60"/>
      <c r="Q182" s="24"/>
      <c r="S182" s="300"/>
      <c r="T182" s="301"/>
      <c r="U182" s="344"/>
    </row>
    <row r="183" spans="1:18" ht="15">
      <c r="A183" s="24"/>
      <c r="B183" s="108" t="s">
        <v>2</v>
      </c>
      <c r="C183" s="99"/>
      <c r="D183" s="99"/>
      <c r="E183" s="99"/>
      <c r="F183" s="99"/>
      <c r="G183" s="99"/>
      <c r="H183" s="99"/>
      <c r="I183" s="109">
        <v>77743175.30000001</v>
      </c>
      <c r="J183" s="69">
        <v>0.006146</v>
      </c>
      <c r="K183" s="69">
        <v>0.006167000000000001</v>
      </c>
      <c r="L183" s="99"/>
      <c r="M183" s="99"/>
      <c r="N183" s="24"/>
      <c r="O183" s="24"/>
      <c r="P183" s="60"/>
      <c r="Q183" s="130"/>
      <c r="R183" s="20"/>
    </row>
    <row r="184" spans="1:17" ht="15">
      <c r="A184" s="324"/>
      <c r="B184" s="324"/>
      <c r="C184" s="324"/>
      <c r="D184" s="324"/>
      <c r="E184" s="324"/>
      <c r="F184" s="324"/>
      <c r="G184" s="324"/>
      <c r="H184" s="324"/>
      <c r="I184" s="327"/>
      <c r="J184" s="329"/>
      <c r="K184" s="329"/>
      <c r="L184" s="324"/>
      <c r="M184" s="324"/>
      <c r="N184" s="24"/>
      <c r="O184" s="24"/>
      <c r="P184" s="32"/>
      <c r="Q184" s="24"/>
    </row>
    <row r="185" spans="1:17" ht="15">
      <c r="A185" s="324"/>
      <c r="B185" s="324"/>
      <c r="C185" s="324"/>
      <c r="D185" s="324"/>
      <c r="E185" s="324"/>
      <c r="F185" s="324"/>
      <c r="G185" s="324"/>
      <c r="H185" s="324"/>
      <c r="I185" s="332"/>
      <c r="J185" s="331"/>
      <c r="K185" s="331"/>
      <c r="L185" s="324"/>
      <c r="M185" s="324"/>
      <c r="N185" s="24"/>
      <c r="O185" s="55"/>
      <c r="P185" s="60"/>
      <c r="Q185" s="24"/>
    </row>
    <row r="186" spans="1:17" ht="15">
      <c r="A186" s="24"/>
      <c r="B186" s="59" t="s">
        <v>270</v>
      </c>
      <c r="C186" s="24"/>
      <c r="D186" s="24"/>
      <c r="E186" s="24"/>
      <c r="F186" s="24"/>
      <c r="G186" s="24"/>
      <c r="H186" s="24"/>
      <c r="I186" s="24"/>
      <c r="J186" s="55"/>
      <c r="K186" s="131"/>
      <c r="L186" s="24"/>
      <c r="M186" s="24"/>
      <c r="N186" s="24"/>
      <c r="O186" s="55"/>
      <c r="P186" s="60"/>
      <c r="Q186" s="24"/>
    </row>
    <row r="187" spans="1:17" ht="15">
      <c r="A187" s="24"/>
      <c r="B187" s="24"/>
      <c r="C187" s="24"/>
      <c r="D187" s="24"/>
      <c r="E187" s="24"/>
      <c r="F187" s="24"/>
      <c r="G187" s="24"/>
      <c r="H187" s="24"/>
      <c r="I187" s="24"/>
      <c r="J187" s="55"/>
      <c r="K187" s="131"/>
      <c r="L187" s="24"/>
      <c r="M187" s="24"/>
      <c r="N187" s="24"/>
      <c r="O187" s="55"/>
      <c r="P187" s="60"/>
      <c r="Q187" s="24"/>
    </row>
    <row r="188" spans="1:17" ht="33">
      <c r="A188" s="24"/>
      <c r="B188" s="75" t="s">
        <v>33</v>
      </c>
      <c r="C188" s="75" t="s">
        <v>271</v>
      </c>
      <c r="D188" s="75" t="s">
        <v>35</v>
      </c>
      <c r="E188" s="75" t="s">
        <v>272</v>
      </c>
      <c r="F188" s="75" t="s">
        <v>161</v>
      </c>
      <c r="G188" s="75" t="s">
        <v>273</v>
      </c>
      <c r="H188" s="75" t="s">
        <v>162</v>
      </c>
      <c r="I188" s="75" t="s">
        <v>274</v>
      </c>
      <c r="J188" s="75" t="s">
        <v>275</v>
      </c>
      <c r="K188" s="75" t="s">
        <v>109</v>
      </c>
      <c r="L188" s="75" t="s">
        <v>276</v>
      </c>
      <c r="M188" s="75" t="s">
        <v>277</v>
      </c>
      <c r="N188" s="75" t="s">
        <v>110</v>
      </c>
      <c r="O188" s="75" t="s">
        <v>278</v>
      </c>
      <c r="P188" s="75" t="s">
        <v>279</v>
      </c>
      <c r="Q188" s="75" t="s">
        <v>148</v>
      </c>
    </row>
    <row r="189" spans="1:20" ht="31.5" customHeight="1">
      <c r="A189" s="24"/>
      <c r="B189" s="336" t="s">
        <v>318</v>
      </c>
      <c r="C189" s="132" t="s">
        <v>307</v>
      </c>
      <c r="D189" s="337">
        <v>41981</v>
      </c>
      <c r="E189" s="288">
        <v>3000</v>
      </c>
      <c r="F189" s="337">
        <v>41858</v>
      </c>
      <c r="G189" s="337">
        <v>41759</v>
      </c>
      <c r="H189" s="337">
        <v>42124</v>
      </c>
      <c r="I189" s="295">
        <v>31365692.58</v>
      </c>
      <c r="J189" s="295">
        <v>4931.51</v>
      </c>
      <c r="K189" s="295">
        <v>1656986.3</v>
      </c>
      <c r="L189" s="334">
        <v>0</v>
      </c>
      <c r="M189" s="338">
        <v>10178.81</v>
      </c>
      <c r="N189" s="295">
        <v>32193416.3</v>
      </c>
      <c r="O189" s="122">
        <v>0.002544808734779066</v>
      </c>
      <c r="P189" s="285">
        <v>0.002554</v>
      </c>
      <c r="Q189" s="335" t="s">
        <v>280</v>
      </c>
      <c r="S189" s="300"/>
      <c r="T189" s="301"/>
    </row>
    <row r="190" spans="1:17" ht="15">
      <c r="A190" s="24"/>
      <c r="B190" s="289" t="s">
        <v>2</v>
      </c>
      <c r="C190" s="132"/>
      <c r="D190" s="284"/>
      <c r="E190" s="292"/>
      <c r="F190" s="284"/>
      <c r="G190" s="284"/>
      <c r="H190" s="284"/>
      <c r="I190" s="290"/>
      <c r="J190" s="290"/>
      <c r="K190" s="290"/>
      <c r="L190" s="287"/>
      <c r="M190" s="294"/>
      <c r="N190" s="291">
        <v>32193416.3</v>
      </c>
      <c r="O190" s="286">
        <v>0.002544808734779066</v>
      </c>
      <c r="P190" s="293">
        <v>0.002554</v>
      </c>
      <c r="Q190" s="290"/>
    </row>
    <row r="191" spans="1:17" ht="15">
      <c r="A191" s="24"/>
      <c r="B191" s="24"/>
      <c r="C191" s="24"/>
      <c r="D191" s="24"/>
      <c r="E191" s="24"/>
      <c r="F191" s="24"/>
      <c r="G191" s="24"/>
      <c r="H191" s="24"/>
      <c r="I191" s="24"/>
      <c r="J191" s="55"/>
      <c r="K191" s="131"/>
      <c r="L191" s="24"/>
      <c r="M191" s="24"/>
      <c r="N191" s="131"/>
      <c r="O191" s="48"/>
      <c r="P191" s="323"/>
      <c r="Q191" s="24"/>
    </row>
    <row r="192" spans="1:17" ht="15">
      <c r="A192" s="24"/>
      <c r="B192" s="118" t="s">
        <v>67</v>
      </c>
      <c r="C192" s="118"/>
      <c r="D192" s="118"/>
      <c r="E192" s="118"/>
      <c r="F192" s="118"/>
      <c r="G192" s="118"/>
      <c r="H192" s="118"/>
      <c r="I192" s="118"/>
      <c r="J192" s="118"/>
      <c r="K192" s="24"/>
      <c r="L192" s="24"/>
      <c r="M192" s="24"/>
      <c r="N192" s="131"/>
      <c r="O192" s="24"/>
      <c r="P192" s="32"/>
      <c r="Q192" s="24"/>
    </row>
    <row r="193" spans="1:17" ht="15">
      <c r="A193" s="24"/>
      <c r="B193" s="33"/>
      <c r="C193" s="33"/>
      <c r="D193" s="33"/>
      <c r="E193" s="33"/>
      <c r="F193" s="33"/>
      <c r="G193" s="33"/>
      <c r="H193" s="33"/>
      <c r="I193" s="33"/>
      <c r="J193" s="33"/>
      <c r="K193" s="24"/>
      <c r="L193" s="24"/>
      <c r="M193" s="24"/>
      <c r="N193" s="24"/>
      <c r="O193" s="24"/>
      <c r="P193" s="32"/>
      <c r="Q193" s="24"/>
    </row>
    <row r="194" spans="1:17" ht="33">
      <c r="A194" s="35"/>
      <c r="B194" s="74" t="s">
        <v>68</v>
      </c>
      <c r="C194" s="74" t="s">
        <v>69</v>
      </c>
      <c r="D194" s="75" t="s">
        <v>70</v>
      </c>
      <c r="E194" s="74" t="s">
        <v>71</v>
      </c>
      <c r="F194" s="74" t="s">
        <v>108</v>
      </c>
      <c r="G194" s="74" t="s">
        <v>109</v>
      </c>
      <c r="H194" s="74" t="s">
        <v>110</v>
      </c>
      <c r="I194" s="74" t="s">
        <v>84</v>
      </c>
      <c r="J194" s="74" t="s">
        <v>85</v>
      </c>
      <c r="K194" s="74" t="s">
        <v>148</v>
      </c>
      <c r="L194" s="35"/>
      <c r="M194" s="61"/>
      <c r="N194" s="35"/>
      <c r="O194" s="35"/>
      <c r="P194" s="56"/>
      <c r="Q194" s="35"/>
    </row>
    <row r="195" spans="1:22" ht="15.75" customHeight="1">
      <c r="A195" s="24"/>
      <c r="B195" s="125" t="s">
        <v>301</v>
      </c>
      <c r="C195" s="136">
        <v>42094</v>
      </c>
      <c r="D195" s="136">
        <v>42095</v>
      </c>
      <c r="E195" s="124">
        <v>19100000</v>
      </c>
      <c r="F195" s="124">
        <v>981.53</v>
      </c>
      <c r="G195" s="124">
        <v>981.53</v>
      </c>
      <c r="H195" s="124">
        <v>19100981.53</v>
      </c>
      <c r="I195" s="82">
        <v>0.00151</v>
      </c>
      <c r="J195" s="83">
        <v>0.001515</v>
      </c>
      <c r="K195" s="355" t="s">
        <v>312</v>
      </c>
      <c r="L195" s="25"/>
      <c r="M195" s="61"/>
      <c r="N195" s="24"/>
      <c r="O195" s="61"/>
      <c r="P195" s="62"/>
      <c r="Q195" s="42"/>
      <c r="S195" s="300"/>
      <c r="T195" s="301"/>
      <c r="V195" s="321"/>
    </row>
    <row r="196" spans="1:22" s="341" customFormat="1" ht="15.75" customHeight="1">
      <c r="A196" s="24"/>
      <c r="B196" s="342" t="s">
        <v>306</v>
      </c>
      <c r="C196" s="136">
        <v>42094</v>
      </c>
      <c r="D196" s="136">
        <v>42095</v>
      </c>
      <c r="E196" s="124">
        <v>9901382.2</v>
      </c>
      <c r="F196" s="124">
        <v>517.07</v>
      </c>
      <c r="G196" s="124">
        <v>517.07</v>
      </c>
      <c r="H196" s="124">
        <v>9901899.27</v>
      </c>
      <c r="I196" s="82">
        <v>0.000783</v>
      </c>
      <c r="J196" s="83">
        <v>0.000786</v>
      </c>
      <c r="K196" s="355"/>
      <c r="L196" s="25"/>
      <c r="M196" s="61"/>
      <c r="N196" s="24"/>
      <c r="O196" s="61"/>
      <c r="P196" s="62"/>
      <c r="Q196" s="42"/>
      <c r="S196" s="300"/>
      <c r="T196" s="301"/>
      <c r="V196" s="321"/>
    </row>
    <row r="197" spans="1:22" ht="15">
      <c r="A197" s="24"/>
      <c r="B197" s="173" t="s">
        <v>306</v>
      </c>
      <c r="C197" s="136">
        <v>42094</v>
      </c>
      <c r="D197" s="136">
        <v>42095</v>
      </c>
      <c r="E197" s="124">
        <v>14988543.63</v>
      </c>
      <c r="F197" s="124">
        <v>907.64</v>
      </c>
      <c r="G197" s="124">
        <v>907.64</v>
      </c>
      <c r="H197" s="124">
        <v>14989451.270000001</v>
      </c>
      <c r="I197" s="82">
        <v>0.001185</v>
      </c>
      <c r="J197" s="83">
        <v>0.001189</v>
      </c>
      <c r="K197" s="355"/>
      <c r="L197" s="25"/>
      <c r="M197" s="25"/>
      <c r="N197" s="24"/>
      <c r="O197" s="61"/>
      <c r="P197" s="63"/>
      <c r="Q197" s="42"/>
      <c r="S197" s="300"/>
      <c r="T197" s="301"/>
      <c r="U197" s="2"/>
      <c r="V197" s="321"/>
    </row>
    <row r="198" spans="1:19" ht="15">
      <c r="A198" s="24"/>
      <c r="B198" s="302" t="s">
        <v>94</v>
      </c>
      <c r="C198" s="302"/>
      <c r="D198" s="302"/>
      <c r="E198" s="302"/>
      <c r="F198" s="302"/>
      <c r="G198" s="302"/>
      <c r="H198" s="174">
        <v>43992332.07</v>
      </c>
      <c r="I198" s="126">
        <v>0.003478</v>
      </c>
      <c r="J198" s="126">
        <v>0.00349</v>
      </c>
      <c r="K198" s="99"/>
      <c r="L198" s="24"/>
      <c r="M198" s="24"/>
      <c r="N198" s="24"/>
      <c r="O198" s="24"/>
      <c r="P198" s="32"/>
      <c r="Q198" s="130"/>
      <c r="R198" s="20"/>
      <c r="S198" s="296"/>
    </row>
    <row r="199" spans="1:17" ht="15">
      <c r="A199" s="24"/>
      <c r="B199" s="24"/>
      <c r="C199" s="24"/>
      <c r="D199" s="24"/>
      <c r="E199" s="24"/>
      <c r="F199" s="24"/>
      <c r="G199" s="24"/>
      <c r="H199" s="320"/>
      <c r="I199" s="48"/>
      <c r="J199" s="48"/>
      <c r="K199" s="24"/>
      <c r="L199" s="24"/>
      <c r="M199" s="24"/>
      <c r="N199" s="24"/>
      <c r="O199" s="24"/>
      <c r="P199" s="32"/>
      <c r="Q199" s="24"/>
    </row>
    <row r="200" spans="1:17" ht="15">
      <c r="A200" s="64"/>
      <c r="B200" s="64"/>
      <c r="C200" s="64"/>
      <c r="D200" s="64"/>
      <c r="E200" s="64"/>
      <c r="F200" s="24"/>
      <c r="G200" s="24"/>
      <c r="H200" s="24"/>
      <c r="I200" s="64"/>
      <c r="J200" s="64"/>
      <c r="K200" s="64"/>
      <c r="L200" s="64"/>
      <c r="M200" s="24"/>
      <c r="N200" s="64"/>
      <c r="O200" s="65"/>
      <c r="P200" s="32"/>
      <c r="Q200" s="180"/>
    </row>
    <row r="201" spans="1:17" ht="15">
      <c r="A201" s="24"/>
      <c r="B201" s="24"/>
      <c r="C201" s="24"/>
      <c r="D201" s="24"/>
      <c r="E201" s="24"/>
      <c r="F201" s="24"/>
      <c r="G201" s="24"/>
      <c r="H201" s="131"/>
      <c r="I201" s="24"/>
      <c r="J201" s="42"/>
      <c r="K201" s="24"/>
      <c r="L201" s="24"/>
      <c r="M201" s="24"/>
      <c r="N201" s="24"/>
      <c r="O201" s="48"/>
      <c r="P201" s="32"/>
      <c r="Q201" s="24"/>
    </row>
    <row r="202" spans="1:17" ht="15">
      <c r="A202" s="24"/>
      <c r="B202" s="118" t="s">
        <v>105</v>
      </c>
      <c r="C202" s="118"/>
      <c r="D202" s="118"/>
      <c r="E202" s="118"/>
      <c r="F202" s="24"/>
      <c r="G202" s="24"/>
      <c r="H202" s="24"/>
      <c r="I202" s="24"/>
      <c r="J202" s="25"/>
      <c r="K202" s="24"/>
      <c r="L202" s="24"/>
      <c r="M202" s="24"/>
      <c r="N202" s="24"/>
      <c r="O202" s="48"/>
      <c r="P202" s="32"/>
      <c r="Q202" s="24"/>
    </row>
    <row r="203" spans="1:17" ht="15">
      <c r="A203" s="24"/>
      <c r="B203" s="127"/>
      <c r="C203" s="354">
        <v>41639</v>
      </c>
      <c r="D203" s="354">
        <v>42004</v>
      </c>
      <c r="E203" s="354">
        <v>42094</v>
      </c>
      <c r="F203" s="24"/>
      <c r="G203" s="24"/>
      <c r="H203" s="24"/>
      <c r="I203" s="24"/>
      <c r="J203" s="25"/>
      <c r="K203" s="24"/>
      <c r="L203" s="24"/>
      <c r="M203" s="24"/>
      <c r="N203" s="24"/>
      <c r="O203" s="24"/>
      <c r="P203" s="32"/>
      <c r="Q203" s="24"/>
    </row>
    <row r="204" spans="1:17" ht="15">
      <c r="A204" s="24"/>
      <c r="B204" s="106" t="s">
        <v>106</v>
      </c>
      <c r="C204" s="112">
        <v>15013742081.74</v>
      </c>
      <c r="D204" s="112">
        <v>13236700614.130001</v>
      </c>
      <c r="E204" s="112">
        <v>12605184041.439999</v>
      </c>
      <c r="F204" s="24"/>
      <c r="G204" s="24"/>
      <c r="H204" s="24"/>
      <c r="I204" s="24"/>
      <c r="J204" s="25"/>
      <c r="K204" s="24"/>
      <c r="L204" s="24"/>
      <c r="M204" s="24"/>
      <c r="N204" s="24"/>
      <c r="O204" s="24"/>
      <c r="P204" s="32"/>
      <c r="Q204" s="24"/>
    </row>
    <row r="205" spans="1:17" ht="15">
      <c r="A205" s="24"/>
      <c r="B205" s="99" t="s">
        <v>107</v>
      </c>
      <c r="C205" s="99">
        <v>1.2436</v>
      </c>
      <c r="D205" s="99">
        <v>1.2125</v>
      </c>
      <c r="E205" s="186">
        <v>1.1706</v>
      </c>
      <c r="F205" s="24"/>
      <c r="G205" s="24"/>
      <c r="H205" s="24"/>
      <c r="I205" s="24"/>
      <c r="J205" s="25"/>
      <c r="K205" s="24"/>
      <c r="L205" s="24"/>
      <c r="M205" s="24"/>
      <c r="N205" s="24"/>
      <c r="O205" s="24"/>
      <c r="P205" s="32"/>
      <c r="Q205" s="24"/>
    </row>
    <row r="206" spans="1:17" ht="15">
      <c r="A206" s="24"/>
      <c r="B206" s="24"/>
      <c r="C206" s="24"/>
      <c r="D206" s="24"/>
      <c r="E206" s="24"/>
      <c r="F206" s="24"/>
      <c r="G206" s="24"/>
      <c r="H206" s="24"/>
      <c r="I206" s="24"/>
      <c r="J206" s="25"/>
      <c r="K206" s="24"/>
      <c r="L206" s="24"/>
      <c r="M206" s="24"/>
      <c r="N206" s="24"/>
      <c r="O206" s="24"/>
      <c r="P206" s="32"/>
      <c r="Q206" s="24"/>
    </row>
    <row r="207" spans="1:17" ht="15">
      <c r="A207" s="24"/>
      <c r="B207" s="24"/>
      <c r="C207" s="24"/>
      <c r="D207" s="24"/>
      <c r="E207" s="24"/>
      <c r="F207" s="24"/>
      <c r="G207" s="24"/>
      <c r="H207" s="24"/>
      <c r="I207" s="24"/>
      <c r="J207" s="25"/>
      <c r="K207" s="24"/>
      <c r="L207" s="24"/>
      <c r="M207" s="24"/>
      <c r="N207" s="24"/>
      <c r="O207" s="24"/>
      <c r="P207" s="32"/>
      <c r="Q207" s="24"/>
    </row>
    <row r="208" spans="1:17" s="346" customFormat="1" ht="33" customHeight="1">
      <c r="A208" s="348"/>
      <c r="B208" s="357" t="s">
        <v>303</v>
      </c>
      <c r="C208" s="357"/>
      <c r="D208" s="357"/>
      <c r="E208" s="357"/>
      <c r="F208" s="348"/>
      <c r="G208" s="348"/>
      <c r="H208" s="14" t="s">
        <v>288</v>
      </c>
      <c r="I208" s="350"/>
      <c r="J208" s="349"/>
      <c r="K208" s="348"/>
      <c r="L208" s="348"/>
      <c r="M208" s="348"/>
      <c r="N208" s="348"/>
      <c r="O208" s="348"/>
      <c r="P208" s="352"/>
      <c r="Q208" s="348"/>
    </row>
    <row r="209" spans="1:17" s="346" customFormat="1" ht="15.75">
      <c r="A209" s="348"/>
      <c r="B209" s="299"/>
      <c r="C209" s="299"/>
      <c r="D209" s="299"/>
      <c r="E209" s="299"/>
      <c r="F209" s="348"/>
      <c r="G209" s="348"/>
      <c r="H209" s="14"/>
      <c r="I209" s="350"/>
      <c r="J209" s="349"/>
      <c r="K209" s="348"/>
      <c r="L209" s="348"/>
      <c r="M209" s="348"/>
      <c r="N209" s="348"/>
      <c r="O209" s="348"/>
      <c r="P209" s="352"/>
      <c r="Q209" s="348"/>
    </row>
    <row r="210" spans="1:17" s="346" customFormat="1" ht="15.75">
      <c r="A210" s="348"/>
      <c r="B210" s="351" t="s">
        <v>321</v>
      </c>
      <c r="C210" s="348"/>
      <c r="D210" s="348"/>
      <c r="E210" s="348"/>
      <c r="F210" s="348"/>
      <c r="G210" s="348"/>
      <c r="H210" s="14" t="s">
        <v>291</v>
      </c>
      <c r="I210" s="350"/>
      <c r="J210" s="14"/>
      <c r="K210" s="348"/>
      <c r="L210" s="348"/>
      <c r="M210" s="348"/>
      <c r="N210" s="348"/>
      <c r="O210" s="348"/>
      <c r="P210" s="352"/>
      <c r="Q210" s="348"/>
    </row>
    <row r="211" spans="1:17" s="346" customFormat="1" ht="15.75">
      <c r="A211" s="348"/>
      <c r="B211" s="14" t="s">
        <v>322</v>
      </c>
      <c r="C211" s="348"/>
      <c r="D211" s="348"/>
      <c r="E211" s="348"/>
      <c r="F211" s="348"/>
      <c r="G211" s="348"/>
      <c r="H211" s="14" t="s">
        <v>292</v>
      </c>
      <c r="I211" s="350"/>
      <c r="J211" s="14"/>
      <c r="K211" s="348"/>
      <c r="L211" s="348"/>
      <c r="M211" s="348"/>
      <c r="N211" s="348"/>
      <c r="O211" s="348"/>
      <c r="P211" s="352"/>
      <c r="Q211" s="348"/>
    </row>
    <row r="212" spans="1:17" s="346" customFormat="1" ht="15.75">
      <c r="A212" s="348"/>
      <c r="B212" s="26" t="s">
        <v>38</v>
      </c>
      <c r="C212" s="348"/>
      <c r="D212" s="348"/>
      <c r="E212" s="348"/>
      <c r="F212" s="348"/>
      <c r="G212" s="348"/>
      <c r="H212" s="26" t="s">
        <v>39</v>
      </c>
      <c r="I212" s="350"/>
      <c r="J212" s="14"/>
      <c r="K212" s="348"/>
      <c r="L212" s="348"/>
      <c r="M212" s="348"/>
      <c r="N212" s="348"/>
      <c r="O212" s="348"/>
      <c r="P212" s="352"/>
      <c r="Q212" s="348"/>
    </row>
    <row r="213" spans="1:17" s="346" customFormat="1" ht="15.75">
      <c r="A213" s="348"/>
      <c r="B213" s="26"/>
      <c r="C213" s="348"/>
      <c r="D213" s="348"/>
      <c r="E213" s="348"/>
      <c r="F213" s="348"/>
      <c r="G213" s="348"/>
      <c r="H213" s="26"/>
      <c r="I213" s="350"/>
      <c r="J213" s="14"/>
      <c r="K213" s="348"/>
      <c r="L213" s="348"/>
      <c r="M213" s="348"/>
      <c r="N213" s="348"/>
      <c r="O213" s="348"/>
      <c r="P213" s="352"/>
      <c r="Q213" s="348"/>
    </row>
    <row r="214" spans="1:17" s="346" customFormat="1" ht="15.75">
      <c r="A214" s="348"/>
      <c r="B214" s="14" t="s">
        <v>40</v>
      </c>
      <c r="C214" s="348"/>
      <c r="D214" s="348"/>
      <c r="E214" s="348"/>
      <c r="F214" s="348"/>
      <c r="G214" s="348"/>
      <c r="H214" s="14" t="s">
        <v>289</v>
      </c>
      <c r="I214" s="350"/>
      <c r="J214" s="14"/>
      <c r="K214" s="348"/>
      <c r="L214" s="348"/>
      <c r="M214" s="348"/>
      <c r="N214" s="348"/>
      <c r="O214" s="348"/>
      <c r="P214" s="352"/>
      <c r="Q214" s="348"/>
    </row>
    <row r="215" spans="1:17" s="346" customFormat="1" ht="15.75">
      <c r="A215" s="348"/>
      <c r="B215" s="14" t="s">
        <v>41</v>
      </c>
      <c r="C215" s="348"/>
      <c r="D215" s="348"/>
      <c r="E215" s="348"/>
      <c r="F215" s="348"/>
      <c r="G215" s="348"/>
      <c r="H215" s="14" t="s">
        <v>290</v>
      </c>
      <c r="I215" s="350"/>
      <c r="J215" s="26"/>
      <c r="K215" s="348"/>
      <c r="L215" s="348"/>
      <c r="M215" s="348"/>
      <c r="N215" s="348"/>
      <c r="O215" s="348"/>
      <c r="P215" s="352"/>
      <c r="Q215" s="348"/>
    </row>
    <row r="216" spans="1:17" s="346" customFormat="1" ht="15.75">
      <c r="A216" s="348"/>
      <c r="B216" s="26" t="s">
        <v>38</v>
      </c>
      <c r="C216" s="348"/>
      <c r="D216" s="348"/>
      <c r="E216" s="348"/>
      <c r="F216" s="348"/>
      <c r="G216" s="348"/>
      <c r="H216" s="26" t="s">
        <v>39</v>
      </c>
      <c r="I216" s="348"/>
      <c r="J216" s="349"/>
      <c r="K216" s="348"/>
      <c r="L216" s="348"/>
      <c r="M216" s="348"/>
      <c r="N216" s="348"/>
      <c r="O216" s="348"/>
      <c r="P216" s="352"/>
      <c r="Q216" s="348"/>
    </row>
  </sheetData>
  <sheetProtection/>
  <mergeCells count="6">
    <mergeCell ref="M180:M182"/>
    <mergeCell ref="K195:K197"/>
    <mergeCell ref="B110:L110"/>
    <mergeCell ref="G9:J9"/>
    <mergeCell ref="C9:F9"/>
    <mergeCell ref="B208:E208"/>
  </mergeCells>
  <printOptions/>
  <pageMargins left="0.27" right="0.2" top="0.27" bottom="0.27" header="0.17" footer="0.17"/>
  <pageSetup horizontalDpi="600" verticalDpi="600" orientation="landscape" paperSize="9" scale="52" r:id="rId1"/>
  <headerFooter>
    <oddFooter>&amp;C&amp;P</oddFooter>
  </headerFooter>
  <rowBreaks count="2" manualBreakCount="2">
    <brk id="123" max="255" man="1"/>
    <brk id="173" max="255" man="1"/>
  </rowBreaks>
</worksheet>
</file>

<file path=xl/worksheets/sheet4.xml><?xml version="1.0" encoding="utf-8"?>
<worksheet xmlns="http://schemas.openxmlformats.org/spreadsheetml/2006/main" xmlns:r="http://schemas.openxmlformats.org/officeDocument/2006/relationships">
  <dimension ref="A1:N53"/>
  <sheetViews>
    <sheetView zoomScalePageLayoutView="0" workbookViewId="0" topLeftCell="A1">
      <selection activeCell="A1" sqref="A1"/>
    </sheetView>
  </sheetViews>
  <sheetFormatPr defaultColWidth="9.140625" defaultRowHeight="15"/>
  <sheetData>
    <row r="1" spans="1:9" ht="15">
      <c r="A1" s="138" t="s">
        <v>187</v>
      </c>
      <c r="B1" s="139"/>
      <c r="C1" s="139"/>
      <c r="D1" s="139"/>
      <c r="E1" s="139"/>
      <c r="F1" s="139"/>
      <c r="G1" s="139"/>
      <c r="H1" s="139"/>
      <c r="I1" s="140"/>
    </row>
    <row r="2" spans="1:9" ht="15">
      <c r="A2" s="141"/>
      <c r="B2" s="133"/>
      <c r="C2" s="133"/>
      <c r="D2" s="133"/>
      <c r="E2" s="133"/>
      <c r="F2" s="133"/>
      <c r="G2" s="133"/>
      <c r="H2" s="133"/>
      <c r="I2" s="142"/>
    </row>
    <row r="3" spans="1:9" ht="15">
      <c r="A3" s="143" t="s">
        <v>170</v>
      </c>
      <c r="B3" s="133"/>
      <c r="C3" s="133"/>
      <c r="D3" s="133"/>
      <c r="E3" s="133"/>
      <c r="F3" s="133"/>
      <c r="G3" s="133"/>
      <c r="H3" s="133"/>
      <c r="I3" s="142"/>
    </row>
    <row r="4" spans="1:9" ht="15">
      <c r="A4" s="143"/>
      <c r="B4" s="133"/>
      <c r="C4" s="133"/>
      <c r="D4" s="133"/>
      <c r="E4" s="133"/>
      <c r="F4" s="133"/>
      <c r="G4" s="133"/>
      <c r="H4" s="133"/>
      <c r="I4" s="142"/>
    </row>
    <row r="5" spans="1:9" ht="15">
      <c r="A5" s="143"/>
      <c r="B5" s="133"/>
      <c r="C5" s="133"/>
      <c r="D5" s="133"/>
      <c r="E5" s="133"/>
      <c r="F5" s="133"/>
      <c r="G5" s="133"/>
      <c r="H5" s="133"/>
      <c r="I5" s="142"/>
    </row>
    <row r="6" spans="1:9" ht="15">
      <c r="A6" s="143"/>
      <c r="B6" s="133"/>
      <c r="C6" s="133"/>
      <c r="D6" s="133"/>
      <c r="E6" s="133"/>
      <c r="F6" s="133"/>
      <c r="G6" s="133"/>
      <c r="H6" s="133"/>
      <c r="I6" s="142"/>
    </row>
    <row r="7" spans="1:9" ht="15">
      <c r="A7" s="141"/>
      <c r="B7" s="133"/>
      <c r="C7" s="133"/>
      <c r="D7" s="133"/>
      <c r="E7" s="133"/>
      <c r="F7" s="133"/>
      <c r="G7" s="133"/>
      <c r="H7" s="133"/>
      <c r="I7" s="142"/>
    </row>
    <row r="8" spans="1:9" ht="15">
      <c r="A8" s="141"/>
      <c r="B8" s="133"/>
      <c r="C8" s="133"/>
      <c r="D8" s="133"/>
      <c r="E8" s="133"/>
      <c r="F8" s="133"/>
      <c r="G8" s="133"/>
      <c r="H8" s="133"/>
      <c r="I8" s="142"/>
    </row>
    <row r="9" spans="1:9" ht="15">
      <c r="A9" s="141"/>
      <c r="B9" s="133"/>
      <c r="C9" s="133"/>
      <c r="D9" s="133"/>
      <c r="E9" s="133"/>
      <c r="F9" s="133"/>
      <c r="G9" s="133"/>
      <c r="H9" s="144" t="s">
        <v>121</v>
      </c>
      <c r="I9" s="142"/>
    </row>
    <row r="10" spans="1:14" ht="56.25">
      <c r="A10" s="145" t="s">
        <v>171</v>
      </c>
      <c r="B10" s="146" t="s">
        <v>172</v>
      </c>
      <c r="C10" s="146" t="s">
        <v>181</v>
      </c>
      <c r="D10" s="146" t="s">
        <v>178</v>
      </c>
      <c r="E10" s="146" t="s">
        <v>182</v>
      </c>
      <c r="F10" s="146" t="s">
        <v>179</v>
      </c>
      <c r="G10" s="147"/>
      <c r="H10" s="148" t="s">
        <v>173</v>
      </c>
      <c r="I10" s="142"/>
      <c r="M10" s="18" t="s">
        <v>189</v>
      </c>
      <c r="N10" s="18" t="s">
        <v>113</v>
      </c>
    </row>
    <row r="11" spans="1:14" ht="15">
      <c r="A11" s="153" t="s">
        <v>55</v>
      </c>
      <c r="B11" s="149" t="s">
        <v>58</v>
      </c>
      <c r="C11" s="150">
        <v>23716660</v>
      </c>
      <c r="D11" s="150">
        <v>400806.42</v>
      </c>
      <c r="E11" s="151">
        <f>C11-E37</f>
        <v>22139248</v>
      </c>
      <c r="F11" s="150">
        <v>374148.47</v>
      </c>
      <c r="G11" s="147"/>
      <c r="H11" s="152">
        <f>F11-D11</f>
        <v>-26657.95000000001</v>
      </c>
      <c r="I11" s="142"/>
      <c r="K11" s="18" t="s">
        <v>183</v>
      </c>
      <c r="M11" s="172">
        <v>26657.933223815373</v>
      </c>
      <c r="N11" s="172">
        <f>M11+H11</f>
        <v>-0.01677618463872932</v>
      </c>
    </row>
    <row r="12" spans="1:14" ht="15">
      <c r="A12" s="153" t="s">
        <v>42</v>
      </c>
      <c r="B12" s="149" t="s">
        <v>58</v>
      </c>
      <c r="C12" s="150">
        <v>3074903674</v>
      </c>
      <c r="D12" s="150">
        <v>368988212.14</v>
      </c>
      <c r="E12" s="151">
        <f>C12-E38</f>
        <v>2884903674</v>
      </c>
      <c r="F12" s="150">
        <v>346188304.94</v>
      </c>
      <c r="G12" s="147"/>
      <c r="H12" s="152">
        <f>F12-D12</f>
        <v>-22799907.199999988</v>
      </c>
      <c r="I12" s="142"/>
      <c r="K12" s="18" t="s">
        <v>184</v>
      </c>
      <c r="M12" s="172">
        <v>22799998.085601147</v>
      </c>
      <c r="N12" s="172">
        <f aca="true" t="shared" si="0" ref="N12:N20">M12+H12</f>
        <v>90.88560115918517</v>
      </c>
    </row>
    <row r="13" spans="1:14" ht="15">
      <c r="A13" s="16" t="s">
        <v>14</v>
      </c>
      <c r="B13" s="149" t="s">
        <v>58</v>
      </c>
      <c r="C13" s="15">
        <f>34416815</f>
        <v>34416815</v>
      </c>
      <c r="D13" s="150">
        <v>6883359.96</v>
      </c>
      <c r="E13" s="151">
        <f>C13-E33</f>
        <v>31053446.23</v>
      </c>
      <c r="F13" s="150">
        <v>6210687.79</v>
      </c>
      <c r="G13" s="147"/>
      <c r="H13" s="152">
        <f aca="true" t="shared" si="1" ref="H13:H20">F13-D13</f>
        <v>-672672.1699999999</v>
      </c>
      <c r="I13" s="142"/>
      <c r="L13" s="182"/>
      <c r="M13" s="172">
        <v>672673.7539990032</v>
      </c>
      <c r="N13" s="172">
        <f t="shared" si="0"/>
        <v>1.5839990032836795</v>
      </c>
    </row>
    <row r="14" spans="1:14" ht="15">
      <c r="A14" s="16" t="s">
        <v>116</v>
      </c>
      <c r="B14" s="149" t="s">
        <v>58</v>
      </c>
      <c r="C14" s="15">
        <f>358802894</f>
        <v>358802894</v>
      </c>
      <c r="D14" s="150">
        <v>71760326.68</v>
      </c>
      <c r="E14" s="151">
        <f>C14-E34</f>
        <v>332025034</v>
      </c>
      <c r="F14" s="150">
        <v>66404813.31</v>
      </c>
      <c r="G14" s="147"/>
      <c r="H14" s="152">
        <f t="shared" si="1"/>
        <v>-5355513.370000005</v>
      </c>
      <c r="I14" s="142"/>
      <c r="L14" s="182"/>
      <c r="M14" s="172">
        <v>5355571.19</v>
      </c>
      <c r="N14" s="172">
        <f t="shared" si="0"/>
        <v>57.81999999564141</v>
      </c>
    </row>
    <row r="15" spans="1:14" ht="15">
      <c r="A15" s="16" t="s">
        <v>117</v>
      </c>
      <c r="B15" s="149" t="s">
        <v>58</v>
      </c>
      <c r="C15" s="15">
        <f>85376021</f>
        <v>85376021</v>
      </c>
      <c r="D15" s="150">
        <v>17075191.68</v>
      </c>
      <c r="E15" s="151">
        <f>C15-E35</f>
        <v>81092663</v>
      </c>
      <c r="F15" s="150">
        <v>16218526.91</v>
      </c>
      <c r="G15" s="147"/>
      <c r="H15" s="152">
        <f t="shared" si="1"/>
        <v>-856664.7699999996</v>
      </c>
      <c r="I15" s="142"/>
      <c r="L15" s="182"/>
      <c r="M15" s="172">
        <v>856671.6</v>
      </c>
      <c r="N15" s="172">
        <f t="shared" si="0"/>
        <v>6.830000000423752</v>
      </c>
    </row>
    <row r="16" spans="1:14" ht="15">
      <c r="A16" s="16" t="s">
        <v>118</v>
      </c>
      <c r="B16" s="149" t="s">
        <v>58</v>
      </c>
      <c r="C16" s="15">
        <f>20069044</f>
        <v>20069044</v>
      </c>
      <c r="D16" s="150">
        <v>4013807.71</v>
      </c>
      <c r="E16" s="151">
        <f>C16-E36</f>
        <v>17702792</v>
      </c>
      <c r="F16" s="150">
        <v>3540556.74</v>
      </c>
      <c r="G16" s="147"/>
      <c r="H16" s="152">
        <f t="shared" si="1"/>
        <v>-473250.96999999974</v>
      </c>
      <c r="I16" s="142"/>
      <c r="L16" s="182"/>
      <c r="M16" s="172">
        <v>473250.4</v>
      </c>
      <c r="N16" s="172">
        <f t="shared" si="0"/>
        <v>-0.5699999997159466</v>
      </c>
    </row>
    <row r="17" spans="1:14" ht="15">
      <c r="A17" s="16" t="s">
        <v>81</v>
      </c>
      <c r="B17" s="149" t="s">
        <v>58</v>
      </c>
      <c r="C17" s="15">
        <f>1336775723</f>
        <v>1336775723</v>
      </c>
      <c r="D17" s="150">
        <v>294090117.51</v>
      </c>
      <c r="E17" s="151">
        <f>C17-E39</f>
        <v>1263111041</v>
      </c>
      <c r="F17" s="150">
        <v>277883746.97</v>
      </c>
      <c r="G17" s="147"/>
      <c r="H17" s="152">
        <f t="shared" si="1"/>
        <v>-16206370.539999962</v>
      </c>
      <c r="I17" s="142"/>
      <c r="L17" s="182"/>
      <c r="M17" s="172">
        <v>16206228.501773193</v>
      </c>
      <c r="N17" s="172">
        <f t="shared" si="0"/>
        <v>-142.03822676837444</v>
      </c>
    </row>
    <row r="18" spans="1:14" ht="15">
      <c r="A18" s="16" t="s">
        <v>137</v>
      </c>
      <c r="B18" s="149" t="s">
        <v>58</v>
      </c>
      <c r="C18" s="15">
        <f>9981983703</f>
        <v>9981983703</v>
      </c>
      <c r="D18" s="150">
        <v>1496587918.14</v>
      </c>
      <c r="E18" s="151">
        <f>C18-E40</f>
        <v>8921869753</v>
      </c>
      <c r="F18" s="150">
        <v>1337646282.47</v>
      </c>
      <c r="G18" s="147"/>
      <c r="H18" s="152">
        <f t="shared" si="1"/>
        <v>-158941635.67000008</v>
      </c>
      <c r="I18" s="142"/>
      <c r="L18" s="182"/>
      <c r="M18" s="172">
        <v>158941740.88613722</v>
      </c>
      <c r="N18" s="172">
        <f t="shared" si="0"/>
        <v>105.2161371409893</v>
      </c>
    </row>
    <row r="19" spans="1:14" ht="15">
      <c r="A19" s="153" t="s">
        <v>138</v>
      </c>
      <c r="B19" s="149" t="s">
        <v>58</v>
      </c>
      <c r="C19" s="17">
        <f>236014684</f>
        <v>236014684</v>
      </c>
      <c r="D19" s="150">
        <v>115647035.55</v>
      </c>
      <c r="E19" s="17">
        <f>236014684-18974782</f>
        <v>217039902</v>
      </c>
      <c r="F19" s="150">
        <v>106349362.03</v>
      </c>
      <c r="G19" s="147"/>
      <c r="H19" s="152">
        <f t="shared" si="1"/>
        <v>-9297673.519999996</v>
      </c>
      <c r="I19" s="142"/>
      <c r="M19" s="172">
        <v>9297642.76</v>
      </c>
      <c r="N19" s="172">
        <f t="shared" si="0"/>
        <v>-30.759999996051192</v>
      </c>
    </row>
    <row r="20" spans="1:14" ht="15">
      <c r="A20" s="16" t="s">
        <v>15</v>
      </c>
      <c r="B20" s="166" t="s">
        <v>1</v>
      </c>
      <c r="C20" s="17">
        <f>9564250</f>
        <v>9564250</v>
      </c>
      <c r="D20" s="150">
        <v>6876323.08</v>
      </c>
      <c r="E20" s="151">
        <f>C20-E32</f>
        <v>9530323</v>
      </c>
      <c r="F20" s="150">
        <v>6851931.33</v>
      </c>
      <c r="G20" s="147"/>
      <c r="H20" s="152">
        <f t="shared" si="1"/>
        <v>-24391.75</v>
      </c>
      <c r="I20" s="142"/>
      <c r="L20" s="182"/>
      <c r="M20" s="172">
        <v>24391.751699999997</v>
      </c>
      <c r="N20" s="172">
        <f t="shared" si="0"/>
        <v>0.0016999999970721547</v>
      </c>
    </row>
    <row r="21" spans="1:9" ht="15">
      <c r="A21" s="154" t="s">
        <v>94</v>
      </c>
      <c r="B21" s="155"/>
      <c r="C21" s="156">
        <f>SUM(C11:C20)</f>
        <v>15161623468</v>
      </c>
      <c r="D21" s="156">
        <f>SUM(D11:D20)</f>
        <v>2382323098.87</v>
      </c>
      <c r="E21" s="156">
        <f>SUM(E11:E20)</f>
        <v>13780467876.23</v>
      </c>
      <c r="F21" s="156">
        <f>SUM(F11:F20)</f>
        <v>2167668360.96</v>
      </c>
      <c r="G21" s="147"/>
      <c r="H21" s="157">
        <f>SUM(H11:H20)</f>
        <v>-214654737.91000003</v>
      </c>
      <c r="I21" s="142"/>
    </row>
    <row r="22" spans="1:9" ht="15">
      <c r="A22" s="141"/>
      <c r="B22" s="133"/>
      <c r="C22" s="133"/>
      <c r="D22" s="133"/>
      <c r="E22" s="133"/>
      <c r="F22" s="133"/>
      <c r="G22" s="133"/>
      <c r="H22" s="133"/>
      <c r="I22" s="142"/>
    </row>
    <row r="23" spans="1:9" ht="15">
      <c r="A23" s="141"/>
      <c r="B23" s="133"/>
      <c r="C23" s="133"/>
      <c r="D23" s="133"/>
      <c r="E23" s="133"/>
      <c r="F23" s="133"/>
      <c r="G23" s="133"/>
      <c r="H23" s="171" t="e">
        <f>H21/#REF!</f>
        <v>#REF!</v>
      </c>
      <c r="I23" s="142"/>
    </row>
    <row r="24" spans="1:9" ht="15">
      <c r="A24" s="158"/>
      <c r="B24" s="159"/>
      <c r="C24" s="160"/>
      <c r="D24" s="160"/>
      <c r="E24" s="160"/>
      <c r="F24" s="160"/>
      <c r="G24" s="160"/>
      <c r="H24" s="160"/>
      <c r="I24" s="161"/>
    </row>
    <row r="28" spans="1:11" ht="15">
      <c r="A28" s="162"/>
      <c r="B28" s="162"/>
      <c r="C28" s="162"/>
      <c r="D28" s="162"/>
      <c r="E28" s="162"/>
      <c r="K28" s="172"/>
    </row>
    <row r="29" spans="1:11" ht="15">
      <c r="A29" s="163" t="s">
        <v>191</v>
      </c>
      <c r="B29" s="162"/>
      <c r="C29" s="162"/>
      <c r="D29" s="162"/>
      <c r="E29" s="162"/>
      <c r="K29" s="172"/>
    </row>
    <row r="30" spans="1:11" ht="15">
      <c r="A30" s="162"/>
      <c r="B30" s="162"/>
      <c r="C30" s="162"/>
      <c r="D30" s="162"/>
      <c r="E30" s="162"/>
      <c r="K30" s="172"/>
    </row>
    <row r="31" spans="1:5" ht="56.25">
      <c r="A31" s="164" t="s">
        <v>171</v>
      </c>
      <c r="B31" s="164" t="s">
        <v>186</v>
      </c>
      <c r="C31" s="165" t="s">
        <v>174</v>
      </c>
      <c r="D31" s="165" t="s">
        <v>175</v>
      </c>
      <c r="E31" s="165" t="s">
        <v>176</v>
      </c>
    </row>
    <row r="32" spans="1:5" ht="15">
      <c r="A32" s="169" t="s">
        <v>15</v>
      </c>
      <c r="B32" s="166" t="s">
        <v>1</v>
      </c>
      <c r="C32" s="168">
        <v>24391.751699999997</v>
      </c>
      <c r="D32" s="168">
        <v>24391.751699999997</v>
      </c>
      <c r="E32" s="167">
        <v>33927</v>
      </c>
    </row>
    <row r="33" spans="1:5" ht="15">
      <c r="A33" s="169" t="s">
        <v>14</v>
      </c>
      <c r="B33" s="166" t="s">
        <v>58</v>
      </c>
      <c r="C33" s="168">
        <v>672673.7539990032</v>
      </c>
      <c r="D33" s="168">
        <v>672673.7539990032</v>
      </c>
      <c r="E33" s="167">
        <v>3363368.77</v>
      </c>
    </row>
    <row r="34" spans="1:5" ht="15">
      <c r="A34" s="169" t="s">
        <v>116</v>
      </c>
      <c r="B34" s="166" t="s">
        <v>58</v>
      </c>
      <c r="C34" s="168">
        <v>5355571.19</v>
      </c>
      <c r="D34" s="168">
        <v>5355571.19</v>
      </c>
      <c r="E34" s="167">
        <v>26777860</v>
      </c>
    </row>
    <row r="35" spans="1:5" ht="15">
      <c r="A35" s="169" t="s">
        <v>117</v>
      </c>
      <c r="B35" s="166" t="s">
        <v>58</v>
      </c>
      <c r="C35" s="168">
        <v>856671.6</v>
      </c>
      <c r="D35" s="168">
        <v>856671.6</v>
      </c>
      <c r="E35" s="167">
        <v>4283358</v>
      </c>
    </row>
    <row r="36" spans="1:5" ht="15">
      <c r="A36" s="169" t="s">
        <v>118</v>
      </c>
      <c r="B36" s="166" t="s">
        <v>58</v>
      </c>
      <c r="C36" s="168">
        <v>473250.4</v>
      </c>
      <c r="D36" s="168">
        <v>473250.4</v>
      </c>
      <c r="E36" s="167">
        <v>2366252</v>
      </c>
    </row>
    <row r="37" spans="1:10" ht="15">
      <c r="A37" s="169" t="s">
        <v>55</v>
      </c>
      <c r="B37" s="166" t="s">
        <v>58</v>
      </c>
      <c r="C37" s="167">
        <v>26657.933223815373</v>
      </c>
      <c r="D37" s="168">
        <v>22392.663908004914</v>
      </c>
      <c r="E37" s="168">
        <v>1577412</v>
      </c>
      <c r="J37" s="18" t="s">
        <v>193</v>
      </c>
    </row>
    <row r="38" spans="1:10" ht="15">
      <c r="A38" s="169" t="s">
        <v>42</v>
      </c>
      <c r="B38" s="166" t="s">
        <v>58</v>
      </c>
      <c r="C38" s="168">
        <v>22799998.085601147</v>
      </c>
      <c r="D38" s="168">
        <v>22799998.085601147</v>
      </c>
      <c r="E38" s="167">
        <v>190000000</v>
      </c>
      <c r="J38" s="18" t="s">
        <v>193</v>
      </c>
    </row>
    <row r="39" spans="1:5" ht="15">
      <c r="A39" s="169" t="s">
        <v>81</v>
      </c>
      <c r="B39" s="166" t="s">
        <v>58</v>
      </c>
      <c r="C39" s="167">
        <v>16206228.501773193</v>
      </c>
      <c r="D39" s="168">
        <v>16206228.501773193</v>
      </c>
      <c r="E39" s="168">
        <v>73664682</v>
      </c>
    </row>
    <row r="40" spans="1:5" ht="15">
      <c r="A40" s="169" t="s">
        <v>137</v>
      </c>
      <c r="B40" s="166" t="s">
        <v>58</v>
      </c>
      <c r="C40" s="167">
        <v>158941740.88613722</v>
      </c>
      <c r="D40" s="168">
        <v>158941740.88613722</v>
      </c>
      <c r="E40" s="168">
        <v>1060113950</v>
      </c>
    </row>
    <row r="41" spans="1:6" ht="15">
      <c r="A41" s="169" t="s">
        <v>120</v>
      </c>
      <c r="B41" s="166" t="s">
        <v>58</v>
      </c>
      <c r="C41" s="168">
        <v>9135228.4</v>
      </c>
      <c r="D41" s="168">
        <v>9135228.4</v>
      </c>
      <c r="E41" s="168">
        <v>45676142.0006</v>
      </c>
      <c r="F41" s="170" t="s">
        <v>177</v>
      </c>
    </row>
    <row r="42" spans="1:6" ht="15">
      <c r="A42" s="169" t="s">
        <v>119</v>
      </c>
      <c r="B42" s="166" t="s">
        <v>58</v>
      </c>
      <c r="C42" s="168">
        <v>227763.94</v>
      </c>
      <c r="D42" s="168">
        <v>227763.94</v>
      </c>
      <c r="E42" s="167">
        <v>1138809</v>
      </c>
      <c r="F42" s="183" t="s">
        <v>188</v>
      </c>
    </row>
    <row r="43" spans="1:6" ht="15">
      <c r="A43" s="169" t="s">
        <v>63</v>
      </c>
      <c r="B43" s="166" t="s">
        <v>58</v>
      </c>
      <c r="C43" s="167">
        <v>12313834.22</v>
      </c>
      <c r="D43" s="168">
        <v>10343620.74</v>
      </c>
      <c r="E43" s="168">
        <v>57170665.4753</v>
      </c>
      <c r="F43" s="170" t="s">
        <v>177</v>
      </c>
    </row>
    <row r="44" spans="1:10" ht="15">
      <c r="A44" s="169" t="s">
        <v>111</v>
      </c>
      <c r="B44" s="166" t="s">
        <v>58</v>
      </c>
      <c r="C44" s="167">
        <v>2771340.97</v>
      </c>
      <c r="D44" s="168">
        <v>2327926.42</v>
      </c>
      <c r="E44" s="168">
        <v>28490597.9961</v>
      </c>
      <c r="F44" s="170" t="s">
        <v>177</v>
      </c>
      <c r="J44" s="18" t="s">
        <v>193</v>
      </c>
    </row>
    <row r="45" spans="1:6" ht="15">
      <c r="A45" s="169" t="s">
        <v>5</v>
      </c>
      <c r="B45" s="166" t="s">
        <v>58</v>
      </c>
      <c r="C45" s="167">
        <v>9260588.87</v>
      </c>
      <c r="D45" s="168">
        <v>7778894.65</v>
      </c>
      <c r="E45" s="168">
        <v>42093533.9999</v>
      </c>
      <c r="F45" s="183" t="s">
        <v>188</v>
      </c>
    </row>
    <row r="46" spans="1:6" ht="15">
      <c r="A46" s="169" t="s">
        <v>138</v>
      </c>
      <c r="B46" s="166" t="s">
        <v>58</v>
      </c>
      <c r="C46" s="167">
        <v>9297642.76</v>
      </c>
      <c r="D46" s="167">
        <v>9297642.76</v>
      </c>
      <c r="E46" s="168">
        <f>18974782</f>
        <v>18974782</v>
      </c>
      <c r="F46" s="183"/>
    </row>
    <row r="47" spans="1:6" ht="15">
      <c r="A47" s="169" t="s">
        <v>56</v>
      </c>
      <c r="B47" s="166" t="s">
        <v>1</v>
      </c>
      <c r="C47" s="167">
        <v>8403048.77</v>
      </c>
      <c r="D47" s="168">
        <v>8403048.77</v>
      </c>
      <c r="E47" s="168">
        <v>28291166</v>
      </c>
      <c r="F47" s="183" t="s">
        <v>190</v>
      </c>
    </row>
    <row r="48" spans="1:6" ht="15">
      <c r="A48" s="169" t="s">
        <v>65</v>
      </c>
      <c r="B48" s="166" t="s">
        <v>1</v>
      </c>
      <c r="C48" s="184">
        <v>158808</v>
      </c>
      <c r="D48" s="185">
        <v>150867.6</v>
      </c>
      <c r="E48" s="185">
        <v>151270688.4</v>
      </c>
      <c r="F48" s="183" t="s">
        <v>190</v>
      </c>
    </row>
    <row r="49" spans="1:6" ht="15">
      <c r="A49" s="169" t="s">
        <v>136</v>
      </c>
      <c r="B49" s="166" t="s">
        <v>1</v>
      </c>
      <c r="C49" s="167">
        <v>318951645.21</v>
      </c>
      <c r="D49" s="168">
        <v>318951645.21</v>
      </c>
      <c r="E49" s="168">
        <v>1586035033.38</v>
      </c>
      <c r="F49" s="183" t="s">
        <v>190</v>
      </c>
    </row>
    <row r="50" spans="1:6" ht="15">
      <c r="A50" s="169" t="s">
        <v>112</v>
      </c>
      <c r="B50" s="166" t="s">
        <v>1</v>
      </c>
      <c r="C50" s="167">
        <v>41939.37</v>
      </c>
      <c r="D50" s="168">
        <v>35229.07</v>
      </c>
      <c r="E50" s="168">
        <v>496312.1158</v>
      </c>
      <c r="F50" s="183" t="s">
        <v>190</v>
      </c>
    </row>
    <row r="51" spans="1:6" ht="15">
      <c r="A51" s="169" t="s">
        <v>135</v>
      </c>
      <c r="B51" s="166" t="s">
        <v>1</v>
      </c>
      <c r="C51" s="167">
        <v>3997665.65</v>
      </c>
      <c r="D51" s="168">
        <v>3997665.65</v>
      </c>
      <c r="E51" s="168">
        <v>29614469.368</v>
      </c>
      <c r="F51" s="183" t="s">
        <v>190</v>
      </c>
    </row>
    <row r="52" spans="1:6" ht="15">
      <c r="A52" s="169" t="s">
        <v>192</v>
      </c>
      <c r="B52" s="166" t="s">
        <v>1</v>
      </c>
      <c r="C52" s="167">
        <v>81.19</v>
      </c>
      <c r="D52" s="168">
        <v>68.2</v>
      </c>
      <c r="E52" s="168">
        <v>2879.8233</v>
      </c>
      <c r="F52" s="183" t="s">
        <v>190</v>
      </c>
    </row>
    <row r="53" spans="1:6" ht="15">
      <c r="A53" s="169" t="s">
        <v>82</v>
      </c>
      <c r="B53" s="166" t="s">
        <v>1</v>
      </c>
      <c r="C53" s="167">
        <v>37568759.8</v>
      </c>
      <c r="D53" s="168">
        <v>37568759.8</v>
      </c>
      <c r="E53" s="168">
        <v>250665138.76</v>
      </c>
      <c r="F53" s="183" t="s">
        <v>190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E2"/>
  <sheetViews>
    <sheetView zoomScalePageLayoutView="0" workbookViewId="0" topLeftCell="A1">
      <selection activeCell="A1" sqref="A1"/>
    </sheetView>
  </sheetViews>
  <sheetFormatPr defaultColWidth="9.140625" defaultRowHeight="15"/>
  <sheetData>
    <row r="1" spans="1:5" ht="15">
      <c r="A1" s="1" t="s">
        <v>125</v>
      </c>
      <c r="B1" s="1" t="s">
        <v>126</v>
      </c>
      <c r="C1" s="1" t="s">
        <v>127</v>
      </c>
      <c r="D1" s="1" t="s">
        <v>128</v>
      </c>
      <c r="E1" s="1" t="s">
        <v>129</v>
      </c>
    </row>
    <row r="2" spans="1:5" ht="15">
      <c r="A2">
        <v>1</v>
      </c>
      <c r="B2">
        <v>2</v>
      </c>
      <c r="C2">
        <v>26</v>
      </c>
      <c r="D2">
        <v>53</v>
      </c>
      <c r="E2" t="s">
        <v>131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Franklin Templeton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rvoda</dc:creator>
  <cp:keywords/>
  <dc:description/>
  <cp:lastModifiedBy>Voda, Roberta</cp:lastModifiedBy>
  <cp:lastPrinted>2015-04-10T09:02:50Z</cp:lastPrinted>
  <dcterms:created xsi:type="dcterms:W3CDTF">2010-07-16T10:23:51Z</dcterms:created>
  <dcterms:modified xsi:type="dcterms:W3CDTF">2015-05-15T06:26:32Z</dcterms:modified>
  <cp:category/>
  <cp:version/>
  <cp:contentType/>
  <cp:contentStatus/>
</cp:coreProperties>
</file>