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635" windowWidth="20370" windowHeight="4740" tabRatio="860" firstSheet="2" activeTab="2"/>
  </bookViews>
  <sheets>
    <sheet name="_TM_Anexa 5" sheetId="1" state="veryHidden" r:id="rId1"/>
    <sheet name="_TM_Portofoliu FP" sheetId="2" state="veryHidden" r:id="rId2"/>
    <sheet name="Anexa 4_eng" sheetId="3" r:id="rId3"/>
    <sheet name="SE adj impact 2013" sheetId="4" state="hidden" r:id="rId4"/>
    <sheet name="_TM_Depozite" sheetId="5" state="veryHidden" r:id="rId5"/>
  </sheets>
  <definedNames>
    <definedName name="_xlnm.Print_Titles" localSheetId="2">'Anexa 4_eng'!$1:$1</definedName>
  </definedNames>
  <calcPr fullCalcOnLoad="1"/>
</workbook>
</file>

<file path=xl/sharedStrings.xml><?xml version="1.0" encoding="utf-8"?>
<sst xmlns="http://schemas.openxmlformats.org/spreadsheetml/2006/main" count="375" uniqueCount="187">
  <si>
    <t>Listed</t>
  </si>
  <si>
    <t>Total</t>
  </si>
  <si>
    <t>*** = company formed as a result of the merger between S.C. Electrica Furnizare Transilvania Nord S.A., S.C. Electrica Furnizare Transilvania Sud S.A. and S.C. Electrica Furnizare Muntenia Nord S.A.</t>
  </si>
  <si>
    <t>Starting date</t>
  </si>
  <si>
    <t>Maturity date</t>
  </si>
  <si>
    <t>Electrica Furnizare SA</t>
  </si>
  <si>
    <t>Aeroportul International Timisoara - Traian Vuia SA</t>
  </si>
  <si>
    <t>Alcom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</si>
  <si>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</si>
  <si>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Banca Transilvania SA</t>
  </si>
  <si>
    <t>**** = company formed as a result of the merger between S.C. Complexul Energetic Turceni S.A.,  S.C. Complexul Energetic Craiova S.A., S.C. Complexul Energetic Rovinari S.A., Societatea Nationala a Lignitului Oltenia S.A.</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</si>
  <si>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</si>
  <si>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</si>
  <si>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</si>
  <si>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</si>
  <si>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</si>
  <si>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</si>
  <si>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</si>
  <si>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</si>
  <si>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</si>
  <si>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</si>
  <si>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GDF Suez Energy Romania</t>
  </si>
  <si>
    <t>World Trade Hotel SA</t>
  </si>
  <si>
    <t>Zirom SA</t>
  </si>
  <si>
    <t>COTE</t>
  </si>
  <si>
    <t>PRIB</t>
  </si>
  <si>
    <t>Cetatea SA</t>
  </si>
  <si>
    <t>Ciocarlia SA</t>
  </si>
  <si>
    <t>Comsig SA</t>
  </si>
  <si>
    <t>Conpet SA</t>
  </si>
  <si>
    <t>Date of acquisition *</t>
  </si>
  <si>
    <t>** = company formed as a result of the merger between CN "Aeroportul International Henri Coanda - Bucuresti" S.A. and S.N. "Aeroportul International Bucuresti Baneasa - Aurel Vlaicu" S.A.</t>
  </si>
  <si>
    <t>Unlisted</t>
  </si>
  <si>
    <t>Complexul Energetic Oltenia SA</t>
  </si>
  <si>
    <t>Treasury Bills with discount</t>
  </si>
  <si>
    <t>Date of acquisition</t>
  </si>
  <si>
    <t>Daily interest</t>
  </si>
  <si>
    <t>Intermediary Bank</t>
  </si>
  <si>
    <t>Erste Group Bank AG</t>
  </si>
  <si>
    <t>Bonds or other debt instruments issued or guaranteed by the state or central public administration authorities</t>
  </si>
  <si>
    <t>$G$89:$J$99</t>
  </si>
  <si>
    <t>Electrica Distributie Muntenia Nord SA</t>
  </si>
  <si>
    <t>Acquisition price (total price of acquisition of shares)</t>
  </si>
  <si>
    <t>Company status</t>
  </si>
  <si>
    <t>Legend:</t>
  </si>
  <si>
    <t>Term deposits</t>
  </si>
  <si>
    <t>Initial value</t>
  </si>
  <si>
    <t>Cumulative interest</t>
  </si>
  <si>
    <t>Current value</t>
  </si>
  <si>
    <t>Name of the bank</t>
  </si>
  <si>
    <t>Priced at zero</t>
  </si>
  <si>
    <t>Unlisted companies, in function</t>
  </si>
  <si>
    <t>Dissolution</t>
  </si>
  <si>
    <t>Insolvency</t>
  </si>
  <si>
    <t>Transgaz SA</t>
  </si>
  <si>
    <t>Symbol</t>
  </si>
  <si>
    <t>TOTAL</t>
  </si>
  <si>
    <t>Closing price</t>
  </si>
  <si>
    <t>World Trade Center Bucuresti SA</t>
  </si>
  <si>
    <t>Electrica Distributie Transilvania Nord SA</t>
  </si>
  <si>
    <t>Electrica Distributie Transilvania Sud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</si>
  <si>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</si>
  <si>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</si>
  <si>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</si>
  <si>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</si>
  <si>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</si>
  <si>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</si>
  <si>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</si>
  <si>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</si>
  <si>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</si>
  <si>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</si>
  <si>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</si>
  <si>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</si>
  <si>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</si>
  <si>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</si>
  <si>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</si>
  <si>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</si>
  <si>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</si>
  <si>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</si>
  <si>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</si>
  <si>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</si>
  <si>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</si>
  <si>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</si>
  <si>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</si>
  <si>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</si>
  <si>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</si>
  <si>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</si>
  <si>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</si>
  <si>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</si>
  <si>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OMV Petrom SA</t>
  </si>
  <si>
    <t>Plafar SA</t>
  </si>
  <si>
    <t>Posta Romana SA</t>
  </si>
  <si>
    <t>Primcom SA</t>
  </si>
  <si>
    <t>Romaero SA</t>
  </si>
  <si>
    <t>Romgaz SA</t>
  </si>
  <si>
    <t>Romplumb SA</t>
  </si>
  <si>
    <t>Societatea Nationala a Sarii SA</t>
  </si>
  <si>
    <t>Salubriserv SA</t>
  </si>
  <si>
    <t>Simtex SA</t>
  </si>
  <si>
    <t>TLV</t>
  </si>
  <si>
    <t>OIL</t>
  </si>
  <si>
    <t>MECP</t>
  </si>
  <si>
    <t>ALCQ</t>
  </si>
  <si>
    <t>IORB</t>
  </si>
  <si>
    <t xml:space="preserve">Priced at zero </t>
  </si>
  <si>
    <t>ALR</t>
  </si>
  <si>
    <t>PACY</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</si>
  <si>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</si>
  <si>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</si>
  <si>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</si>
  <si>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</si>
  <si>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</si>
  <si>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</si>
  <si>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</si>
  <si>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</si>
  <si>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</si>
  <si>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</si>
  <si>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</si>
  <si>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</si>
  <si>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</si>
  <si>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</si>
  <si>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</si>
  <si>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Market price</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</si>
  <si>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</si>
  <si>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</si>
  <si>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</si>
  <si>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</si>
  <si>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</si>
  <si>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</si>
  <si>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</si>
  <si>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</si>
  <si>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</si>
  <si>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1.1 listed shares traded in the last 30  trading days</t>
  </si>
  <si>
    <t xml:space="preserve">Instruments mentioned at art. 187 letter a) of the Regulation no.15/2004, out of which: </t>
  </si>
  <si>
    <t>Unlisted shares</t>
  </si>
  <si>
    <t>SNN</t>
  </si>
  <si>
    <t>SNG</t>
  </si>
  <si>
    <t>Acquisition price cumulated with the related interest since the acquisition date</t>
  </si>
  <si>
    <t>Reference price - Average price</t>
  </si>
  <si>
    <t>Juridical reorganisation</t>
  </si>
  <si>
    <t>Banca Comerciala Romana</t>
  </si>
  <si>
    <t>Judicial reorganisation</t>
  </si>
  <si>
    <t>GDF Suez Energy Romania SA</t>
  </si>
  <si>
    <t>BRD  Groupe Societe Generale</t>
  </si>
  <si>
    <t>ING BANK</t>
  </si>
  <si>
    <t>Series and number of the issue</t>
  </si>
  <si>
    <t>No. of instruments</t>
  </si>
  <si>
    <t>Bank deposit value cumulated with the daily related interest for the period from starting date</t>
  </si>
  <si>
    <t>***** = on 31 December 2014, E.ON Moldova Distribuţie S.A. (absorbed company) merged into E.ON Gaz Distribuţie S.A. (absorbing company) and the name of the combined entity became E.ON Distribuţie România S.A.</t>
  </si>
  <si>
    <t>Raiffeisen Bank</t>
  </si>
  <si>
    <t>Government bonds</t>
  </si>
  <si>
    <t>ISIN code</t>
  </si>
  <si>
    <t>Coupon date</t>
  </si>
  <si>
    <t>Due Date</t>
  </si>
  <si>
    <t>Initial Value</t>
  </si>
  <si>
    <t>Cumulated interest</t>
  </si>
  <si>
    <t>Cumulated discount/premium</t>
  </si>
  <si>
    <t>Stake in FP total assets</t>
  </si>
  <si>
    <t>Stake in FP net asset</t>
  </si>
  <si>
    <t>Ministry of Finance</t>
  </si>
  <si>
    <t>Closing price (Gross price)</t>
  </si>
  <si>
    <t>Fair value / share (last trading price)</t>
  </si>
  <si>
    <t>Shareholders’ equity as of 31 December 2014/ share</t>
  </si>
  <si>
    <t>Fair value / share (Shareholders’ equity as of  31 December 2014 adjusted with dividends declared/ share)</t>
  </si>
  <si>
    <t>Priced at zero (lack of annual financial statements for the year-ended 31 December 2014)</t>
  </si>
  <si>
    <t>Fair value/share: Nil</t>
  </si>
  <si>
    <t>RO1216DBN030</t>
  </si>
  <si>
    <t>RO1516CTN0H6</t>
  </si>
  <si>
    <t>Fair value / share (Value as per independent valuator’s report as at 31 August 2015)</t>
  </si>
  <si>
    <t>RO1116DBN024</t>
  </si>
  <si>
    <t>Unicredit Tiriac Bank</t>
  </si>
  <si>
    <t>Fair value / share (Value as per independent valuator’s report as at 30 September 2015)</t>
  </si>
  <si>
    <t>DETAILED STATEMENT OF INVESTMENTS AS AT 31 DECEMBER 2015</t>
  </si>
  <si>
    <t>Alro Slatina SA</t>
  </si>
  <si>
    <t>BRD-Groupe Societe Generale SA</t>
  </si>
  <si>
    <t xml:space="preserve">Palace SA </t>
  </si>
  <si>
    <t>CN Aeroporturi Bucuresti SA **</t>
  </si>
  <si>
    <t>Complexul Energetic Oltenia SA****</t>
  </si>
  <si>
    <t>E.ON Distributie Romania SA*****</t>
  </si>
  <si>
    <t xml:space="preserve">E.ON Energie Romania SA </t>
  </si>
  <si>
    <t>Electrica Furnizare SA ***</t>
  </si>
  <si>
    <t>Enel Distributie Banat SA</t>
  </si>
  <si>
    <t>Enel Distributie Dobrogea SA</t>
  </si>
  <si>
    <t>Enel Distributie Muntenia SA</t>
  </si>
  <si>
    <t>Enel Energie Muntenia SA</t>
  </si>
  <si>
    <t>Enel Energie SA</t>
  </si>
  <si>
    <t>Annex 2</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</si>
</sst>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l_e_i_-;\-* #,##0.00\ _l_e_i_-;_-* &quot;-&quot;??\ _l_e_i_-;_-@_-"/>
    <numFmt numFmtId="173" formatCode="#,##0.0000_);[Red]\(#,##0.0000\)"/>
    <numFmt numFmtId="174" formatCode="_(* #,##0_);_(* \(#,##0\);_(* &quot;-&quot;??_);_(@_)"/>
    <numFmt numFmtId="175" formatCode="0.0000%"/>
    <numFmt numFmtId="176" formatCode="0.0000"/>
    <numFmt numFmtId="177" formatCode="#,##0.0000"/>
    <numFmt numFmtId="178" formatCode="[$-409]d\-mmm\-yy;@"/>
    <numFmt numFmtId="179" formatCode="00000"/>
    <numFmt numFmtId="180" formatCode="_([$RON]\ * #,##0.00_);_([$RON]\ * \(#,##0.00\);_([$RON]\ * &quot;-&quot;??_);_(@_)"/>
    <numFmt numFmtId="181" formatCode="[$-409]d/mmm/yyyy;@"/>
    <numFmt numFmtId="182" formatCode="_-[$€-2]* #,##0.00_-;\-[$€-2]* #,##0.00_-;_-[$€-2]* &quot;-&quot;??_-"/>
    <numFmt numFmtId="183" formatCode="0.0%"/>
    <numFmt numFmtId="184" formatCode="_(* #,##0.0000_);_(* \(#,##0.0000\);_(* &quot;-&quot;??_);_(@_)"/>
    <numFmt numFmtId="185" formatCode="_([$EUR]\ * #,##0.00_);_([$EUR]\ * \(#,##0.00\);_([$EUR]\ * &quot;-&quot;??_);_(@_)"/>
    <numFmt numFmtId="186" formatCode="#,##0.000"/>
    <numFmt numFmtId="187" formatCode="[$-418]d\-mmm\-yyyy;@"/>
    <numFmt numFmtId="188" formatCode="_([$€-2]\ * #,##0_);_([$€-2]\ * \(#,##0\);_([$€-2]\ * &quot;-&quot;_);_(@_)"/>
    <numFmt numFmtId="189" formatCode="m/yy"/>
    <numFmt numFmtId="190" formatCode="[$-809]dd\ mmmm\ yyyy;@"/>
    <numFmt numFmtId="191" formatCode="_([$USD]\ * #,##0.00_);_([$USD]\ * \(#,##0.00\);_([$USD]\ * &quot;-&quot;??_);_(@_)"/>
    <numFmt numFmtId="192" formatCode="[$-809]d\ mmmm\ yyyy;@"/>
    <numFmt numFmtId="193" formatCode="#,##0.00_ ;[Red]\-#,##0.00\ "/>
    <numFmt numFmtId="194" formatCode="_-* #,##0.0000000_-;\-* #,##0.0000000_-;_-* &quot;-&quot;??_-;_-@_-"/>
    <numFmt numFmtId="195" formatCode="_-[$EUR]\ * #,##0.00_-;\-[$EUR]\ * #,##0.00_-;_-[$EUR]\ * &quot;-&quot;??_-;_-@_-"/>
    <numFmt numFmtId="196" formatCode="[$-418]d\-mmm\-yy;@"/>
    <numFmt numFmtId="197" formatCode="_([$GBP]\ * #,##0.00_);_([$GBP]\ * \(#,##0.00\);_([$GBP]\ * &quot;-&quot;??_);_(@_)"/>
    <numFmt numFmtId="198" formatCode="[$-418]d\ mmmm\ yyyy;@"/>
    <numFmt numFmtId="199" formatCode="#,##0.00\ _l_e_i;[Red]\-#,##0.00\ _l_e_i"/>
    <numFmt numFmtId="200" formatCode="#,##0.0000;\(#,##0.0000\)"/>
    <numFmt numFmtId="201" formatCode="[$-409]mmmm\ d\,\ yyyy;@"/>
    <numFmt numFmtId="202" formatCode="#,##0.0"/>
    <numFmt numFmtId="203" formatCode="_(* #,##0.0_);_(* \(#,##0.0\);_(* &quot;-&quot;??_);_(@_)"/>
    <numFmt numFmtId="204" formatCode="#,##0;\(#,##0\)"/>
    <numFmt numFmtId="205" formatCode="#,##0.0;\(#,##0.0\)"/>
    <numFmt numFmtId="206" formatCode="#,##0.0000\ [$lei-418]"/>
    <numFmt numFmtId="207" formatCode="[$€-2]\ #,##0.0000"/>
    <numFmt numFmtId="208" formatCode="[$$-409]#,##0.0000"/>
    <numFmt numFmtId="209" formatCode="_(* #,##0.000_);_(* \(#,##0.000\);_(* &quot;-&quot;??_);_(@_)"/>
    <numFmt numFmtId="210" formatCode="#,##0.0000;[Red]#,##0.0000"/>
    <numFmt numFmtId="211" formatCode="_(* #,##0.0000_);_(* \(#,##0.0000\);_(* &quot;-&quot;????_);_(@_)"/>
    <numFmt numFmtId="212" formatCode="0.000000000000000000%"/>
    <numFmt numFmtId="213" formatCode="_(* #,##0.00000_);_(* \(#,##0.00000\);_(* &quot;-&quot;??_);_(@_)"/>
    <numFmt numFmtId="214" formatCode="_ * #,##0.00_ ;_ * \-#,##0.00_ ;_ * &quot;-&quot;??_ ;_ @_ "/>
    <numFmt numFmtId="215" formatCode="#,##0.00;\(#,##0.00\)"/>
    <numFmt numFmtId="216" formatCode="_-* #,##0_-;\-* #,##0_-;_-* &quot;-&quot;??_-;_-@_-"/>
    <numFmt numFmtId="217" formatCode="#,##0.0000000000000"/>
    <numFmt numFmtId="218" formatCode="&quot;Yes&quot;;&quot;Yes&quot;;&quot;No&quot;"/>
    <numFmt numFmtId="219" formatCode="&quot;True&quot;;&quot;True&quot;;&quot;False&quot;"/>
    <numFmt numFmtId="220" formatCode="&quot;On&quot;;&quot;On&quot;;&quot;Off&quot;"/>
    <numFmt numFmtId="221" formatCode="[$€-2]\ #,##0.00_);[Red]\([$€-2]\ #,##0.00\)"/>
    <numFmt numFmtId="222" formatCode="0.00000%"/>
    <numFmt numFmtId="223" formatCode="0.000000%"/>
  </numFmts>
  <fonts count="91">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8"/>
      <color indexed="8"/>
      <name val="Tahoma"/>
      <family val="2"/>
    </font>
    <font>
      <b/>
      <sz val="9"/>
      <name val="Tahoma"/>
      <family val="2"/>
    </font>
    <font>
      <b/>
      <sz val="8"/>
      <color indexed="18"/>
      <name val="Tahoma"/>
      <family val="2"/>
    </font>
    <font>
      <sz val="8"/>
      <color indexed="18"/>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b/>
      <sz val="10"/>
      <color indexed="8"/>
      <name val="Times New Roman"/>
      <family val="1"/>
    </font>
    <font>
      <b/>
      <sz val="11"/>
      <color indexed="1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theme="1"/>
      <name val="Calibri"/>
      <family val="2"/>
    </font>
    <font>
      <b/>
      <sz val="8"/>
      <color rgb="FFFF0000"/>
      <name val="Tahoma"/>
      <family val="2"/>
    </font>
    <font>
      <sz val="8"/>
      <color rgb="FFFF0000"/>
      <name val="Tahoma"/>
      <family val="2"/>
    </font>
    <font>
      <b/>
      <sz val="10"/>
      <color theme="1"/>
      <name val="Times New Roman"/>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53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2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9" fillId="3" borderId="0" applyNumberFormat="0" applyBorder="0" applyAlignment="0" applyProtection="0"/>
    <xf numFmtId="0" fontId="0" fillId="4" borderId="0" applyNumberFormat="0" applyBorder="0" applyAlignment="0" applyProtection="0"/>
    <xf numFmtId="0" fontId="2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9"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2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2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2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9" fillId="19" borderId="0" applyNumberFormat="0" applyBorder="0" applyAlignment="0" applyProtection="0"/>
    <xf numFmtId="0" fontId="0" fillId="20" borderId="0" applyNumberFormat="0" applyBorder="0" applyAlignment="0" applyProtection="0"/>
    <xf numFmtId="0" fontId="2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9" fillId="9" borderId="0" applyNumberFormat="0" applyBorder="0" applyAlignment="0" applyProtection="0"/>
    <xf numFmtId="0" fontId="0" fillId="21" borderId="0" applyNumberFormat="0" applyBorder="0" applyAlignment="0" applyProtection="0"/>
    <xf numFmtId="0" fontId="2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9" fillId="15"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68" fillId="24" borderId="0" applyNumberFormat="0" applyBorder="0" applyAlignment="0" applyProtection="0"/>
    <xf numFmtId="0" fontId="30" fillId="25" borderId="0" applyNumberFormat="0" applyBorder="0" applyAlignment="0" applyProtection="0"/>
    <xf numFmtId="0" fontId="68" fillId="24" borderId="0" applyNumberFormat="0" applyBorder="0" applyAlignment="0" applyProtection="0"/>
    <xf numFmtId="0" fontId="30" fillId="25" borderId="0" applyNumberFormat="0" applyBorder="0" applyAlignment="0" applyProtection="0"/>
    <xf numFmtId="0" fontId="68" fillId="26" borderId="0" applyNumberFormat="0" applyBorder="0" applyAlignment="0" applyProtection="0"/>
    <xf numFmtId="0" fontId="30" fillId="17" borderId="0" applyNumberFormat="0" applyBorder="0" applyAlignment="0" applyProtection="0"/>
    <xf numFmtId="0" fontId="68" fillId="26" borderId="0" applyNumberFormat="0" applyBorder="0" applyAlignment="0" applyProtection="0"/>
    <xf numFmtId="0" fontId="30" fillId="17" borderId="0" applyNumberFormat="0" applyBorder="0" applyAlignment="0" applyProtection="0"/>
    <xf numFmtId="0" fontId="68" fillId="27" borderId="0" applyNumberFormat="0" applyBorder="0" applyAlignment="0" applyProtection="0"/>
    <xf numFmtId="0" fontId="30" fillId="19" borderId="0" applyNumberFormat="0" applyBorder="0" applyAlignment="0" applyProtection="0"/>
    <xf numFmtId="0" fontId="68" fillId="27" borderId="0" applyNumberFormat="0" applyBorder="0" applyAlignment="0" applyProtection="0"/>
    <xf numFmtId="0" fontId="30" fillId="19" borderId="0" applyNumberFormat="0" applyBorder="0" applyAlignment="0" applyProtection="0"/>
    <xf numFmtId="0" fontId="68" fillId="28" borderId="0" applyNumberFormat="0" applyBorder="0" applyAlignment="0" applyProtection="0"/>
    <xf numFmtId="0" fontId="30" fillId="29" borderId="0" applyNumberFormat="0" applyBorder="0" applyAlignment="0" applyProtection="0"/>
    <xf numFmtId="0" fontId="68" fillId="28" borderId="0" applyNumberFormat="0" applyBorder="0" applyAlignment="0" applyProtection="0"/>
    <xf numFmtId="0" fontId="30" fillId="29" borderId="0" applyNumberFormat="0" applyBorder="0" applyAlignment="0" applyProtection="0"/>
    <xf numFmtId="0" fontId="68" fillId="30" borderId="0" applyNumberFormat="0" applyBorder="0" applyAlignment="0" applyProtection="0"/>
    <xf numFmtId="0" fontId="30" fillId="31" borderId="0" applyNumberFormat="0" applyBorder="0" applyAlignment="0" applyProtection="0"/>
    <xf numFmtId="0" fontId="68" fillId="30" borderId="0" applyNumberFormat="0" applyBorder="0" applyAlignment="0" applyProtection="0"/>
    <xf numFmtId="0" fontId="30" fillId="31" borderId="0" applyNumberFormat="0" applyBorder="0" applyAlignment="0" applyProtection="0"/>
    <xf numFmtId="0" fontId="68" fillId="32" borderId="0" applyNumberFormat="0" applyBorder="0" applyAlignment="0" applyProtection="0"/>
    <xf numFmtId="0" fontId="30" fillId="33" borderId="0" applyNumberFormat="0" applyBorder="0" applyAlignment="0" applyProtection="0"/>
    <xf numFmtId="0" fontId="68" fillId="32" borderId="0" applyNumberFormat="0" applyBorder="0" applyAlignment="0" applyProtection="0"/>
    <xf numFmtId="0" fontId="30" fillId="33" borderId="0" applyNumberFormat="0" applyBorder="0" applyAlignment="0" applyProtection="0"/>
    <xf numFmtId="0" fontId="68" fillId="34" borderId="0" applyNumberFormat="0" applyBorder="0" applyAlignment="0" applyProtection="0"/>
    <xf numFmtId="0" fontId="30" fillId="35" borderId="0" applyNumberFormat="0" applyBorder="0" applyAlignment="0" applyProtection="0"/>
    <xf numFmtId="0" fontId="68" fillId="34" borderId="0" applyNumberFormat="0" applyBorder="0" applyAlignment="0" applyProtection="0"/>
    <xf numFmtId="0" fontId="30" fillId="35" borderId="0" applyNumberFormat="0" applyBorder="0" applyAlignment="0" applyProtection="0"/>
    <xf numFmtId="0" fontId="68" fillId="36" borderId="0" applyNumberFormat="0" applyBorder="0" applyAlignment="0" applyProtection="0"/>
    <xf numFmtId="0" fontId="30" fillId="37" borderId="0" applyNumberFormat="0" applyBorder="0" applyAlignment="0" applyProtection="0"/>
    <xf numFmtId="0" fontId="68" fillId="36" borderId="0" applyNumberFormat="0" applyBorder="0" applyAlignment="0" applyProtection="0"/>
    <xf numFmtId="0" fontId="30" fillId="37" borderId="0" applyNumberFormat="0" applyBorder="0" applyAlignment="0" applyProtection="0"/>
    <xf numFmtId="0" fontId="68" fillId="38" borderId="0" applyNumberFormat="0" applyBorder="0" applyAlignment="0" applyProtection="0"/>
    <xf numFmtId="0" fontId="30" fillId="39" borderId="0" applyNumberFormat="0" applyBorder="0" applyAlignment="0" applyProtection="0"/>
    <xf numFmtId="0" fontId="68" fillId="38" borderId="0" applyNumberFormat="0" applyBorder="0" applyAlignment="0" applyProtection="0"/>
    <xf numFmtId="0" fontId="30" fillId="39" borderId="0" applyNumberFormat="0" applyBorder="0" applyAlignment="0" applyProtection="0"/>
    <xf numFmtId="0" fontId="68" fillId="40" borderId="0" applyNumberFormat="0" applyBorder="0" applyAlignment="0" applyProtection="0"/>
    <xf numFmtId="0" fontId="30" fillId="29" borderId="0" applyNumberFormat="0" applyBorder="0" applyAlignment="0" applyProtection="0"/>
    <xf numFmtId="0" fontId="68" fillId="40" borderId="0" applyNumberFormat="0" applyBorder="0" applyAlignment="0" applyProtection="0"/>
    <xf numFmtId="0" fontId="30" fillId="29" borderId="0" applyNumberFormat="0" applyBorder="0" applyAlignment="0" applyProtection="0"/>
    <xf numFmtId="0" fontId="68" fillId="41" borderId="0" applyNumberFormat="0" applyBorder="0" applyAlignment="0" applyProtection="0"/>
    <xf numFmtId="0" fontId="30" fillId="31" borderId="0" applyNumberFormat="0" applyBorder="0" applyAlignment="0" applyProtection="0"/>
    <xf numFmtId="0" fontId="68" fillId="41" borderId="0" applyNumberFormat="0" applyBorder="0" applyAlignment="0" applyProtection="0"/>
    <xf numFmtId="0" fontId="30" fillId="31" borderId="0" applyNumberFormat="0" applyBorder="0" applyAlignment="0" applyProtection="0"/>
    <xf numFmtId="0" fontId="68" fillId="42" borderId="0" applyNumberFormat="0" applyBorder="0" applyAlignment="0" applyProtection="0"/>
    <xf numFmtId="0" fontId="30" fillId="43" borderId="0" applyNumberFormat="0" applyBorder="0" applyAlignment="0" applyProtection="0"/>
    <xf numFmtId="0" fontId="68" fillId="42" borderId="0" applyNumberFormat="0" applyBorder="0" applyAlignment="0" applyProtection="0"/>
    <xf numFmtId="0" fontId="30" fillId="43" borderId="0" applyNumberFormat="0" applyBorder="0" applyAlignment="0" applyProtection="0"/>
    <xf numFmtId="0" fontId="69" fillId="44" borderId="0" applyNumberFormat="0" applyBorder="0" applyAlignment="0" applyProtection="0"/>
    <xf numFmtId="0" fontId="31" fillId="5" borderId="0" applyNumberFormat="0" applyBorder="0" applyAlignment="0" applyProtection="0"/>
    <xf numFmtId="0" fontId="69" fillId="44" borderId="0" applyNumberFormat="0" applyBorder="0" applyAlignment="0" applyProtection="0"/>
    <xf numFmtId="0" fontId="31" fillId="5" borderId="0" applyNumberFormat="0" applyBorder="0" applyAlignment="0" applyProtection="0"/>
    <xf numFmtId="0" fontId="70" fillId="45" borderId="1" applyNumberFormat="0" applyAlignment="0" applyProtection="0"/>
    <xf numFmtId="0" fontId="32" fillId="46" borderId="2" applyNumberFormat="0" applyAlignment="0" applyProtection="0"/>
    <xf numFmtId="0" fontId="70" fillId="45" borderId="1" applyNumberFormat="0" applyAlignment="0" applyProtection="0"/>
    <xf numFmtId="0" fontId="32" fillId="46" borderId="2" applyNumberFormat="0" applyAlignment="0" applyProtection="0"/>
    <xf numFmtId="0" fontId="71" fillId="47" borderId="3" applyNumberFormat="0" applyAlignment="0" applyProtection="0"/>
    <xf numFmtId="0" fontId="33" fillId="48" borderId="4" applyNumberFormat="0" applyAlignment="0" applyProtection="0"/>
    <xf numFmtId="0" fontId="71" fillId="47" borderId="3" applyNumberFormat="0" applyAlignment="0" applyProtection="0"/>
    <xf numFmtId="0" fontId="33" fillId="48" borderId="4"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3" fillId="0" borderId="0">
      <alignment/>
      <protection/>
    </xf>
    <xf numFmtId="0" fontId="3" fillId="0" borderId="0">
      <alignment/>
      <protection/>
    </xf>
    <xf numFmtId="171"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71" fontId="0"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xf numFmtId="189" fontId="28"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214" fontId="28" fillId="0" borderId="0" applyFont="0" applyFill="0" applyBorder="0" applyAlignment="0" applyProtection="0"/>
    <xf numFmtId="172"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9" fontId="34"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72" fillId="0" borderId="0" applyNumberFormat="0" applyFill="0" applyBorder="0" applyAlignment="0" applyProtection="0"/>
    <xf numFmtId="0" fontId="35" fillId="0" borderId="0" applyNumberFormat="0" applyFill="0" applyBorder="0" applyAlignment="0" applyProtection="0"/>
    <xf numFmtId="0" fontId="72" fillId="0" borderId="0" applyNumberFormat="0" applyFill="0" applyBorder="0" applyAlignment="0" applyProtection="0"/>
    <xf numFmtId="0" fontId="3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49" borderId="0" applyNumberFormat="0" applyBorder="0" applyAlignment="0" applyProtection="0"/>
    <xf numFmtId="0" fontId="36" fillId="7" borderId="0" applyNumberFormat="0" applyBorder="0" applyAlignment="0" applyProtection="0"/>
    <xf numFmtId="0" fontId="74" fillId="49" borderId="0" applyNumberFormat="0" applyBorder="0" applyAlignment="0" applyProtection="0"/>
    <xf numFmtId="0" fontId="36" fillId="7" borderId="0" applyNumberFormat="0" applyBorder="0" applyAlignment="0" applyProtection="0"/>
    <xf numFmtId="0" fontId="75" fillId="0" borderId="5" applyNumberFormat="0" applyFill="0" applyAlignment="0" applyProtection="0"/>
    <xf numFmtId="0" fontId="37" fillId="0" borderId="6" applyNumberFormat="0" applyFill="0" applyAlignment="0" applyProtection="0"/>
    <xf numFmtId="0" fontId="75" fillId="0" borderId="5" applyNumberFormat="0" applyFill="0" applyAlignment="0" applyProtection="0"/>
    <xf numFmtId="0" fontId="37" fillId="0" borderId="6" applyNumberFormat="0" applyFill="0" applyAlignment="0" applyProtection="0"/>
    <xf numFmtId="0" fontId="76" fillId="0" borderId="7" applyNumberFormat="0" applyFill="0" applyAlignment="0" applyProtection="0"/>
    <xf numFmtId="0" fontId="38" fillId="0" borderId="8" applyNumberFormat="0" applyFill="0" applyAlignment="0" applyProtection="0"/>
    <xf numFmtId="0" fontId="76" fillId="0" borderId="7" applyNumberFormat="0" applyFill="0" applyAlignment="0" applyProtection="0"/>
    <xf numFmtId="0" fontId="38" fillId="0" borderId="8" applyNumberFormat="0" applyFill="0" applyAlignment="0" applyProtection="0"/>
    <xf numFmtId="0" fontId="77" fillId="0" borderId="9" applyNumberFormat="0" applyFill="0" applyAlignment="0" applyProtection="0"/>
    <xf numFmtId="0" fontId="39" fillId="0" borderId="10" applyNumberFormat="0" applyFill="0" applyAlignment="0" applyProtection="0"/>
    <xf numFmtId="0" fontId="77" fillId="0" borderId="9" applyNumberFormat="0" applyFill="0" applyAlignment="0" applyProtection="0"/>
    <xf numFmtId="0" fontId="39" fillId="0" borderId="10" applyNumberFormat="0" applyFill="0" applyAlignment="0" applyProtection="0"/>
    <xf numFmtId="0" fontId="77" fillId="0" borderId="0" applyNumberFormat="0" applyFill="0" applyBorder="0" applyAlignment="0" applyProtection="0"/>
    <xf numFmtId="0" fontId="39" fillId="0" borderId="0" applyNumberFormat="0" applyFill="0" applyBorder="0" applyAlignment="0" applyProtection="0"/>
    <xf numFmtId="0" fontId="77" fillId="0" borderId="0" applyNumberFormat="0" applyFill="0" applyBorder="0" applyAlignment="0" applyProtection="0"/>
    <xf numFmtId="0" fontId="39" fillId="0" borderId="0" applyNumberFormat="0" applyFill="0" applyBorder="0" applyAlignment="0" applyProtection="0"/>
    <xf numFmtId="0" fontId="78" fillId="0" borderId="0" applyNumberFormat="0" applyFill="0" applyBorder="0" applyAlignment="0" applyProtection="0"/>
    <xf numFmtId="0" fontId="73" fillId="0" borderId="0" applyNumberFormat="0" applyFill="0" applyBorder="0" applyAlignment="0" applyProtection="0"/>
    <xf numFmtId="0" fontId="78" fillId="0" borderId="0" applyNumberFormat="0" applyFill="0" applyBorder="0" applyAlignment="0" applyProtection="0"/>
    <xf numFmtId="0" fontId="79" fillId="50" borderId="1" applyNumberFormat="0" applyAlignment="0" applyProtection="0"/>
    <xf numFmtId="0" fontId="40" fillId="13" borderId="2" applyNumberFormat="0" applyAlignment="0" applyProtection="0"/>
    <xf numFmtId="0" fontId="79" fillId="50" borderId="1" applyNumberFormat="0" applyAlignment="0" applyProtection="0"/>
    <xf numFmtId="0" fontId="40" fillId="13" borderId="2" applyNumberFormat="0" applyAlignment="0" applyProtection="0"/>
    <xf numFmtId="0" fontId="80" fillId="0" borderId="11" applyNumberFormat="0" applyFill="0" applyAlignment="0" applyProtection="0"/>
    <xf numFmtId="0" fontId="41" fillId="0" borderId="12" applyNumberFormat="0" applyFill="0" applyAlignment="0" applyProtection="0"/>
    <xf numFmtId="0" fontId="80" fillId="0" borderId="11" applyNumberFormat="0" applyFill="0" applyAlignment="0" applyProtection="0"/>
    <xf numFmtId="0" fontId="41" fillId="0" borderId="12"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1" fillId="51" borderId="0" applyNumberFormat="0" applyBorder="0" applyAlignment="0" applyProtection="0"/>
    <xf numFmtId="0" fontId="42" fillId="52" borderId="0" applyNumberFormat="0" applyBorder="0" applyAlignment="0" applyProtection="0"/>
    <xf numFmtId="0" fontId="81" fillId="51" borderId="0" applyNumberFormat="0" applyBorder="0" applyAlignment="0" applyProtection="0"/>
    <xf numFmtId="0" fontId="42"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2" fillId="45" borderId="15" applyNumberFormat="0" applyAlignment="0" applyProtection="0"/>
    <xf numFmtId="0" fontId="43" fillId="46" borderId="16" applyNumberFormat="0" applyAlignment="0" applyProtection="0"/>
    <xf numFmtId="0" fontId="82" fillId="45" borderId="15" applyNumberFormat="0" applyAlignment="0" applyProtection="0"/>
    <xf numFmtId="0" fontId="43" fillId="46" borderId="16"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83" fontId="44"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3"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45" fillId="0" borderId="0" applyNumberFormat="0" applyFill="0" applyBorder="0" applyAlignment="0" applyProtection="0"/>
    <xf numFmtId="0" fontId="84" fillId="0" borderId="17" applyNumberFormat="0" applyFill="0" applyAlignment="0" applyProtection="0"/>
    <xf numFmtId="0" fontId="46" fillId="0" borderId="18" applyNumberFormat="0" applyFill="0" applyAlignment="0" applyProtection="0"/>
    <xf numFmtId="0" fontId="84" fillId="0" borderId="17" applyNumberFormat="0" applyFill="0" applyAlignment="0" applyProtection="0"/>
    <xf numFmtId="0" fontId="46" fillId="0" borderId="18" applyNumberFormat="0" applyFill="0" applyAlignment="0" applyProtection="0"/>
    <xf numFmtId="0" fontId="85" fillId="0" borderId="0" applyNumberFormat="0" applyFill="0" applyBorder="0" applyAlignment="0" applyProtection="0"/>
    <xf numFmtId="0" fontId="47" fillId="0" borderId="0" applyNumberFormat="0" applyFill="0" applyBorder="0" applyAlignment="0" applyProtection="0"/>
    <xf numFmtId="0" fontId="85" fillId="0" borderId="0" applyNumberFormat="0" applyFill="0" applyBorder="0" applyAlignment="0" applyProtection="0"/>
    <xf numFmtId="0" fontId="47" fillId="0" borderId="0" applyNumberFormat="0" applyFill="0" applyBorder="0" applyAlignment="0" applyProtection="0"/>
  </cellStyleXfs>
  <cellXfs count="251">
    <xf numFmtId="0" fontId="0" fillId="0" borderId="0" xfId="0" applyFont="1" applyAlignment="1">
      <alignment/>
    </xf>
    <xf numFmtId="0" fontId="4" fillId="0" borderId="0" xfId="0" applyFont="1" applyAlignment="1">
      <alignment/>
    </xf>
    <xf numFmtId="0" fontId="12" fillId="0" borderId="0" xfId="489" applyFont="1" applyFill="1" applyBorder="1" applyAlignment="1">
      <alignment wrapText="1"/>
      <protection/>
    </xf>
    <xf numFmtId="0" fontId="14" fillId="0" borderId="0" xfId="489" applyFont="1" applyFill="1" applyBorder="1" applyAlignment="1">
      <alignment horizontal="center" wrapText="1"/>
      <protection/>
    </xf>
    <xf numFmtId="4" fontId="12" fillId="0" borderId="0" xfId="489" applyNumberFormat="1" applyFont="1" applyFill="1" applyBorder="1" applyAlignment="1">
      <alignment wrapText="1"/>
      <protection/>
    </xf>
    <xf numFmtId="0" fontId="12" fillId="0" borderId="0" xfId="489" applyFont="1" applyFill="1" applyBorder="1" applyAlignment="1">
      <alignment horizontal="center" wrapText="1"/>
      <protection/>
    </xf>
    <xf numFmtId="10" fontId="12" fillId="0" borderId="0" xfId="489" applyNumberFormat="1" applyFont="1" applyFill="1" applyBorder="1" applyAlignment="1">
      <alignment horizontal="center" wrapText="1"/>
      <protection/>
    </xf>
    <xf numFmtId="0" fontId="12" fillId="0" borderId="0" xfId="489" applyFont="1" applyBorder="1">
      <alignment/>
      <protection/>
    </xf>
    <xf numFmtId="0" fontId="12" fillId="0" borderId="0" xfId="489" applyFont="1" applyFill="1" applyBorder="1">
      <alignment/>
      <protection/>
    </xf>
    <xf numFmtId="10" fontId="12" fillId="0" borderId="0" xfId="489" applyNumberFormat="1" applyFont="1" applyFill="1" applyBorder="1" applyAlignment="1">
      <alignment horizontal="right" wrapText="1"/>
      <protection/>
    </xf>
    <xf numFmtId="0" fontId="12" fillId="0" borderId="0" xfId="489" applyFont="1" applyFill="1">
      <alignment/>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75" fontId="12" fillId="0" borderId="0" xfId="501" applyNumberFormat="1" applyFont="1" applyAlignment="1">
      <alignment/>
    </xf>
    <xf numFmtId="0" fontId="12" fillId="55" borderId="0" xfId="489" applyFont="1" applyFill="1">
      <alignment/>
      <protection/>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489" applyFont="1" applyFill="1">
      <alignment/>
      <protection/>
    </xf>
    <xf numFmtId="0" fontId="14" fillId="55" borderId="0" xfId="489" applyFont="1" applyFill="1" applyAlignment="1">
      <alignment/>
      <protection/>
    </xf>
    <xf numFmtId="0" fontId="16" fillId="55" borderId="0" xfId="489" applyFont="1" applyFill="1" applyAlignment="1">
      <alignment/>
      <protection/>
    </xf>
    <xf numFmtId="0" fontId="12" fillId="55" borderId="0" xfId="489" applyFont="1" applyFill="1" applyAlignment="1">
      <alignment wrapText="1"/>
      <protection/>
    </xf>
    <xf numFmtId="0" fontId="12" fillId="55" borderId="0" xfId="489" applyFont="1" applyFill="1" applyBorder="1" applyAlignment="1">
      <alignment wrapText="1"/>
      <protection/>
    </xf>
    <xf numFmtId="0" fontId="17" fillId="55" borderId="0" xfId="489" applyFont="1" applyFill="1" applyBorder="1" applyAlignment="1">
      <alignment horizontal="center" wrapText="1"/>
      <protection/>
    </xf>
    <xf numFmtId="0" fontId="14" fillId="55" borderId="0" xfId="489" applyFont="1" applyFill="1" applyBorder="1" applyAlignment="1">
      <alignment horizontal="center" wrapText="1"/>
      <protection/>
    </xf>
    <xf numFmtId="4" fontId="12" fillId="55" borderId="0" xfId="489" applyNumberFormat="1" applyFont="1" applyFill="1" applyBorder="1" applyAlignment="1">
      <alignment wrapText="1"/>
      <protection/>
    </xf>
    <xf numFmtId="4" fontId="15" fillId="55" borderId="0" xfId="489" applyNumberFormat="1" applyFont="1" applyFill="1" applyBorder="1" applyAlignment="1">
      <alignment wrapText="1"/>
      <protection/>
    </xf>
    <xf numFmtId="0" fontId="12" fillId="55" borderId="0" xfId="489" applyFont="1" applyFill="1" applyBorder="1">
      <alignment/>
      <protection/>
    </xf>
    <xf numFmtId="0" fontId="14" fillId="55" borderId="0" xfId="489" applyFont="1" applyFill="1" applyBorder="1" applyAlignment="1">
      <alignment horizontal="center"/>
      <protection/>
    </xf>
    <xf numFmtId="4" fontId="14" fillId="55" borderId="0" xfId="489" applyNumberFormat="1" applyFont="1" applyFill="1" applyBorder="1" applyAlignment="1">
      <alignment horizontal="center" wrapText="1"/>
      <protection/>
    </xf>
    <xf numFmtId="49" fontId="12" fillId="55" borderId="0" xfId="489" applyNumberFormat="1" applyFont="1" applyFill="1" applyBorder="1" applyAlignment="1">
      <alignment horizontal="center" wrapText="1"/>
      <protection/>
    </xf>
    <xf numFmtId="178" fontId="12" fillId="55" borderId="0" xfId="489" applyNumberFormat="1" applyFont="1" applyFill="1" applyBorder="1" applyAlignment="1">
      <alignment wrapText="1"/>
      <protection/>
    </xf>
    <xf numFmtId="176" fontId="12" fillId="55" borderId="0" xfId="489" applyNumberFormat="1" applyFont="1" applyFill="1" applyBorder="1" applyAlignment="1">
      <alignment wrapText="1"/>
      <protection/>
    </xf>
    <xf numFmtId="0" fontId="0" fillId="55" borderId="0" xfId="0" applyFill="1" applyAlignment="1">
      <alignment/>
    </xf>
    <xf numFmtId="175" fontId="12" fillId="55" borderId="0" xfId="501" applyNumberFormat="1" applyFont="1" applyFill="1" applyAlignment="1">
      <alignment/>
    </xf>
    <xf numFmtId="10" fontId="12" fillId="55" borderId="0" xfId="489" applyNumberFormat="1" applyFont="1" applyFill="1" applyBorder="1" applyAlignment="1">
      <alignment wrapText="1"/>
      <protection/>
    </xf>
    <xf numFmtId="175" fontId="12" fillId="55" borderId="0" xfId="489" applyNumberFormat="1" applyFont="1" applyFill="1" applyBorder="1" applyAlignment="1">
      <alignment wrapText="1"/>
      <protection/>
    </xf>
    <xf numFmtId="175" fontId="12" fillId="55" borderId="0" xfId="501" applyNumberFormat="1" applyFont="1" applyFill="1" applyBorder="1" applyAlignment="1">
      <alignment/>
    </xf>
    <xf numFmtId="49" fontId="16" fillId="55" borderId="0" xfId="489" applyNumberFormat="1" applyFont="1" applyFill="1" applyBorder="1" applyAlignment="1">
      <alignment/>
      <protection/>
    </xf>
    <xf numFmtId="4" fontId="12" fillId="55" borderId="0" xfId="489" applyNumberFormat="1" applyFont="1" applyFill="1">
      <alignment/>
      <protection/>
    </xf>
    <xf numFmtId="0" fontId="14" fillId="55" borderId="0" xfId="489" applyFont="1" applyFill="1" applyBorder="1" applyAlignment="1">
      <alignment wrapText="1"/>
      <protection/>
    </xf>
    <xf numFmtId="40" fontId="12" fillId="55" borderId="0" xfId="489" applyNumberFormat="1" applyFont="1" applyFill="1">
      <alignment/>
      <protection/>
    </xf>
    <xf numFmtId="0" fontId="20" fillId="55" borderId="0" xfId="489" applyFont="1" applyFill="1" applyAlignment="1">
      <alignment/>
      <protection/>
    </xf>
    <xf numFmtId="0" fontId="15" fillId="55" borderId="0" xfId="489" applyFont="1" applyFill="1" applyAlignment="1">
      <alignment wrapText="1"/>
      <protection/>
    </xf>
    <xf numFmtId="3" fontId="12" fillId="55" borderId="0" xfId="489" applyNumberFormat="1" applyFont="1" applyFill="1" applyBorder="1">
      <alignment/>
      <protection/>
    </xf>
    <xf numFmtId="0" fontId="14" fillId="55" borderId="0" xfId="489" applyFont="1" applyFill="1">
      <alignment/>
      <protection/>
    </xf>
    <xf numFmtId="4" fontId="15" fillId="55" borderId="0" xfId="489" applyNumberFormat="1" applyFont="1" applyFill="1">
      <alignment/>
      <protection/>
    </xf>
    <xf numFmtId="180" fontId="15" fillId="55" borderId="0" xfId="489" applyNumberFormat="1" applyFont="1" applyFill="1" applyBorder="1">
      <alignment/>
      <protection/>
    </xf>
    <xf numFmtId="0" fontId="15" fillId="55" borderId="0" xfId="489" applyFont="1" applyFill="1" applyBorder="1">
      <alignment/>
      <protection/>
    </xf>
    <xf numFmtId="49" fontId="14" fillId="55" borderId="0" xfId="489" applyNumberFormat="1" applyFont="1" applyFill="1" applyBorder="1" applyAlignment="1">
      <alignment horizontal="center" vertical="center" wrapText="1"/>
      <protection/>
    </xf>
    <xf numFmtId="4" fontId="14" fillId="55" borderId="0" xfId="489" applyNumberFormat="1" applyFont="1" applyFill="1" applyBorder="1" applyAlignment="1">
      <alignment horizontal="center" vertical="center" wrapText="1"/>
      <protection/>
    </xf>
    <xf numFmtId="0" fontId="21" fillId="55" borderId="0" xfId="0" applyFont="1" applyFill="1" applyAlignment="1">
      <alignment/>
    </xf>
    <xf numFmtId="0" fontId="22" fillId="55" borderId="0" xfId="0" applyFont="1" applyFill="1" applyAlignment="1">
      <alignment wrapText="1"/>
    </xf>
    <xf numFmtId="175" fontId="12" fillId="56" borderId="20" xfId="501" applyNumberFormat="1" applyFont="1" applyFill="1" applyBorder="1" applyAlignment="1">
      <alignment/>
    </xf>
    <xf numFmtId="175" fontId="14" fillId="56" borderId="21" xfId="501" applyNumberFormat="1" applyFont="1" applyFill="1" applyBorder="1" applyAlignment="1">
      <alignment/>
    </xf>
    <xf numFmtId="0" fontId="24" fillId="55" borderId="0" xfId="0" applyFont="1" applyFill="1" applyAlignment="1">
      <alignment/>
    </xf>
    <xf numFmtId="0" fontId="25" fillId="55" borderId="0" xfId="0" applyFont="1" applyFill="1" applyAlignment="1">
      <alignment wrapText="1"/>
    </xf>
    <xf numFmtId="0" fontId="25" fillId="55" borderId="0" xfId="0" applyFont="1" applyFill="1" applyAlignment="1">
      <alignment/>
    </xf>
    <xf numFmtId="0" fontId="22" fillId="55" borderId="0" xfId="489" applyFont="1" applyFill="1">
      <alignment/>
      <protection/>
    </xf>
    <xf numFmtId="0" fontId="21" fillId="55" borderId="0" xfId="489" applyFont="1" applyFill="1" applyAlignment="1">
      <alignment/>
      <protection/>
    </xf>
    <xf numFmtId="0" fontId="23" fillId="35" borderId="0" xfId="489" applyFont="1" applyFill="1" applyBorder="1" applyAlignment="1">
      <alignment wrapText="1"/>
      <protection/>
    </xf>
    <xf numFmtId="0" fontId="23" fillId="35" borderId="0" xfId="489" applyFont="1" applyFill="1" applyBorder="1" applyAlignment="1">
      <alignment horizontal="center" wrapText="1"/>
      <protection/>
    </xf>
    <xf numFmtId="49" fontId="12" fillId="56" borderId="22" xfId="489" applyNumberFormat="1" applyFont="1" applyFill="1" applyBorder="1" applyAlignment="1">
      <alignment wrapText="1"/>
      <protection/>
    </xf>
    <xf numFmtId="49" fontId="12" fillId="56" borderId="22" xfId="489" applyNumberFormat="1" applyFont="1" applyFill="1" applyBorder="1" applyAlignment="1">
      <alignment horizontal="center" wrapText="1"/>
      <protection/>
    </xf>
    <xf numFmtId="181" fontId="12" fillId="56" borderId="22" xfId="489" applyNumberFormat="1" applyFont="1" applyFill="1" applyBorder="1" applyAlignment="1">
      <alignment wrapText="1"/>
      <protection/>
    </xf>
    <xf numFmtId="3" fontId="12" fillId="56" borderId="22" xfId="489" applyNumberFormat="1" applyFont="1" applyFill="1" applyBorder="1" applyAlignment="1">
      <alignment wrapText="1"/>
      <protection/>
    </xf>
    <xf numFmtId="0" fontId="12" fillId="56" borderId="22" xfId="489" applyFont="1" applyFill="1" applyBorder="1" applyAlignment="1">
      <alignment wrapText="1"/>
      <protection/>
    </xf>
    <xf numFmtId="177" fontId="12" fillId="56" borderId="22" xfId="489" applyNumberFormat="1" applyFont="1" applyFill="1" applyBorder="1" applyAlignment="1">
      <alignment wrapText="1"/>
      <protection/>
    </xf>
    <xf numFmtId="4" fontId="12" fillId="56" borderId="22" xfId="489" applyNumberFormat="1" applyFont="1" applyFill="1" applyBorder="1" applyAlignment="1">
      <alignment wrapText="1"/>
      <protection/>
    </xf>
    <xf numFmtId="175" fontId="12" fillId="56" borderId="22" xfId="489" applyNumberFormat="1" applyFont="1" applyFill="1" applyBorder="1" applyAlignment="1">
      <alignment horizontal="right" wrapText="1"/>
      <protection/>
    </xf>
    <xf numFmtId="175" fontId="12" fillId="56" borderId="22" xfId="501" applyNumberFormat="1" applyFont="1" applyFill="1" applyBorder="1" applyAlignment="1">
      <alignment/>
    </xf>
    <xf numFmtId="49" fontId="12" fillId="56" borderId="20" xfId="489" applyNumberFormat="1" applyFont="1" applyFill="1" applyBorder="1" applyAlignment="1">
      <alignment wrapText="1"/>
      <protection/>
    </xf>
    <xf numFmtId="49" fontId="12" fillId="56" borderId="20" xfId="489" applyNumberFormat="1" applyFont="1" applyFill="1" applyBorder="1" applyAlignment="1">
      <alignment horizontal="center" wrapText="1"/>
      <protection/>
    </xf>
    <xf numFmtId="181" fontId="12" fillId="56" borderId="20" xfId="489" applyNumberFormat="1" applyFont="1" applyFill="1" applyBorder="1" applyAlignment="1">
      <alignment wrapText="1"/>
      <protection/>
    </xf>
    <xf numFmtId="3" fontId="12" fillId="56" borderId="20" xfId="489" applyNumberFormat="1" applyFont="1" applyFill="1" applyBorder="1" applyAlignment="1">
      <alignment wrapText="1"/>
      <protection/>
    </xf>
    <xf numFmtId="0" fontId="12" fillId="56" borderId="20" xfId="489" applyFont="1" applyFill="1" applyBorder="1" applyAlignment="1">
      <alignment wrapText="1"/>
      <protection/>
    </xf>
    <xf numFmtId="177" fontId="12" fillId="56" borderId="20" xfId="489" applyNumberFormat="1" applyFont="1" applyFill="1" applyBorder="1" applyAlignment="1">
      <alignment wrapText="1"/>
      <protection/>
    </xf>
    <xf numFmtId="4" fontId="12" fillId="56" borderId="20" xfId="489" applyNumberFormat="1" applyFont="1" applyFill="1" applyBorder="1" applyAlignment="1">
      <alignment wrapText="1"/>
      <protection/>
    </xf>
    <xf numFmtId="175" fontId="12" fillId="56" borderId="20" xfId="489" applyNumberFormat="1" applyFont="1" applyFill="1" applyBorder="1" applyAlignment="1">
      <alignment horizontal="right" wrapText="1"/>
      <protection/>
    </xf>
    <xf numFmtId="179" fontId="12" fillId="56" borderId="20" xfId="489" applyNumberFormat="1" applyFont="1" applyFill="1" applyBorder="1" applyAlignment="1">
      <alignment wrapText="1"/>
      <protection/>
    </xf>
    <xf numFmtId="179" fontId="12" fillId="56" borderId="20" xfId="489" applyNumberFormat="1" applyFont="1" applyFill="1" applyBorder="1" applyAlignment="1">
      <alignment horizontal="center" wrapText="1"/>
      <protection/>
    </xf>
    <xf numFmtId="0" fontId="12" fillId="56" borderId="20" xfId="489" applyFont="1" applyFill="1" applyBorder="1">
      <alignment/>
      <protection/>
    </xf>
    <xf numFmtId="0" fontId="19" fillId="56" borderId="20" xfId="489" applyFont="1" applyFill="1" applyBorder="1">
      <alignment/>
      <protection/>
    </xf>
    <xf numFmtId="49" fontId="14" fillId="56" borderId="21" xfId="489" applyNumberFormat="1" applyFont="1" applyFill="1" applyBorder="1" applyAlignment="1">
      <alignment wrapText="1"/>
      <protection/>
    </xf>
    <xf numFmtId="49" fontId="12" fillId="56" borderId="21" xfId="489" applyNumberFormat="1" applyFont="1" applyFill="1" applyBorder="1" applyAlignment="1">
      <alignment horizontal="center" wrapText="1"/>
      <protection/>
    </xf>
    <xf numFmtId="178" fontId="12" fillId="56" borderId="21" xfId="489" applyNumberFormat="1" applyFont="1" applyFill="1" applyBorder="1" applyAlignment="1">
      <alignment wrapText="1"/>
      <protection/>
    </xf>
    <xf numFmtId="4" fontId="12" fillId="56" borderId="21" xfId="489" applyNumberFormat="1" applyFont="1" applyFill="1" applyBorder="1" applyAlignment="1">
      <alignment wrapText="1"/>
      <protection/>
    </xf>
    <xf numFmtId="0" fontId="12" fillId="56" borderId="21" xfId="489" applyFont="1" applyFill="1" applyBorder="1">
      <alignment/>
      <protection/>
    </xf>
    <xf numFmtId="176" fontId="12" fillId="56" borderId="21" xfId="489" applyNumberFormat="1" applyFont="1" applyFill="1" applyBorder="1" applyAlignment="1">
      <alignment wrapText="1"/>
      <protection/>
    </xf>
    <xf numFmtId="4" fontId="14" fillId="56" borderId="21" xfId="489" applyNumberFormat="1" applyFont="1" applyFill="1" applyBorder="1" applyAlignment="1">
      <alignment wrapText="1"/>
      <protection/>
    </xf>
    <xf numFmtId="10" fontId="12" fillId="56" borderId="21" xfId="489" applyNumberFormat="1" applyFont="1" applyFill="1" applyBorder="1" applyAlignment="1">
      <alignment wrapText="1"/>
      <protection/>
    </xf>
    <xf numFmtId="179" fontId="12" fillId="56" borderId="22" xfId="489" applyNumberFormat="1" applyFont="1" applyFill="1" applyBorder="1" applyAlignment="1">
      <alignment wrapText="1"/>
      <protection/>
    </xf>
    <xf numFmtId="0" fontId="12" fillId="56" borderId="22" xfId="489" applyFont="1" applyFill="1" applyBorder="1">
      <alignment/>
      <protection/>
    </xf>
    <xf numFmtId="4" fontId="12" fillId="56" borderId="20" xfId="489" applyNumberFormat="1" applyFont="1" applyFill="1" applyBorder="1">
      <alignment/>
      <protection/>
    </xf>
    <xf numFmtId="0" fontId="14" fillId="56" borderId="21" xfId="489" applyFont="1" applyFill="1" applyBorder="1">
      <alignment/>
      <protection/>
    </xf>
    <xf numFmtId="4" fontId="14" fillId="56" borderId="21" xfId="489" applyNumberFormat="1" applyFont="1" applyFill="1" applyBorder="1">
      <alignment/>
      <protection/>
    </xf>
    <xf numFmtId="3" fontId="12" fillId="56" borderId="20" xfId="489" applyNumberFormat="1" applyFont="1" applyFill="1" applyBorder="1">
      <alignment/>
      <protection/>
    </xf>
    <xf numFmtId="177" fontId="12" fillId="56" borderId="20" xfId="489" applyNumberFormat="1" applyFont="1" applyFill="1" applyBorder="1">
      <alignment/>
      <protection/>
    </xf>
    <xf numFmtId="3" fontId="14" fillId="56" borderId="21" xfId="489" applyNumberFormat="1" applyFont="1" applyFill="1" applyBorder="1">
      <alignment/>
      <protection/>
    </xf>
    <xf numFmtId="9" fontId="14" fillId="56" borderId="21" xfId="501" applyFont="1" applyFill="1" applyBorder="1" applyAlignment="1">
      <alignment/>
    </xf>
    <xf numFmtId="0" fontId="26" fillId="55" borderId="0" xfId="489" applyFont="1" applyFill="1" applyAlignment="1">
      <alignment vertical="center"/>
      <protection/>
    </xf>
    <xf numFmtId="0" fontId="23" fillId="35" borderId="0" xfId="489" applyFont="1" applyFill="1" applyBorder="1" applyAlignment="1">
      <alignment horizontal="left"/>
      <protection/>
    </xf>
    <xf numFmtId="4" fontId="14" fillId="55" borderId="0" xfId="489" applyNumberFormat="1" applyFont="1" applyFill="1">
      <alignment/>
      <protection/>
    </xf>
    <xf numFmtId="0" fontId="9" fillId="55" borderId="0" xfId="0" applyFont="1" applyFill="1" applyBorder="1" applyAlignment="1">
      <alignment/>
    </xf>
    <xf numFmtId="186" fontId="12" fillId="55" borderId="0" xfId="489" applyNumberFormat="1" applyFont="1" applyFill="1" applyBorder="1" applyAlignment="1">
      <alignment horizontal="center" vertical="center"/>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7" fillId="55" borderId="26" xfId="0" applyFont="1" applyFill="1" applyBorder="1" applyAlignment="1">
      <alignment/>
    </xf>
    <xf numFmtId="0" fontId="9" fillId="55" borderId="0" xfId="0" applyFont="1" applyFill="1" applyBorder="1" applyAlignment="1">
      <alignment horizontal="right"/>
    </xf>
    <xf numFmtId="0" fontId="5" fillId="55" borderId="28" xfId="487" applyFont="1" applyFill="1" applyBorder="1" applyAlignment="1">
      <alignment horizontal="center" vertical="center" wrapText="1"/>
      <protection/>
    </xf>
    <xf numFmtId="0" fontId="5" fillId="55" borderId="19" xfId="487" applyFont="1" applyFill="1" applyBorder="1" applyAlignment="1">
      <alignment horizontal="center" vertical="center" wrapText="1"/>
      <protection/>
    </xf>
    <xf numFmtId="0" fontId="9" fillId="55" borderId="19" xfId="0" applyFont="1" applyFill="1" applyBorder="1" applyAlignment="1">
      <alignment/>
    </xf>
    <xf numFmtId="0" fontId="7" fillId="55" borderId="19" xfId="487" applyFont="1" applyFill="1" applyBorder="1" applyAlignment="1">
      <alignment horizontal="center" vertical="center" wrapText="1"/>
      <protection/>
    </xf>
    <xf numFmtId="0" fontId="6" fillId="55" borderId="19" xfId="488"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487" applyFont="1" applyFill="1" applyBorder="1">
      <alignment/>
      <protection/>
    </xf>
    <xf numFmtId="0" fontId="5" fillId="55" borderId="19" xfId="487"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505"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487" applyFont="1" applyFill="1" applyBorder="1" applyAlignment="1">
      <alignment horizontal="left" vertical="center" wrapText="1"/>
      <protection/>
    </xf>
    <xf numFmtId="3" fontId="5" fillId="56" borderId="19" xfId="487" applyNumberFormat="1" applyFont="1" applyFill="1" applyBorder="1" applyAlignment="1">
      <alignment horizontal="right" vertical="center" wrapText="1"/>
      <protection/>
    </xf>
    <xf numFmtId="0" fontId="6" fillId="56" borderId="19" xfId="488" applyFont="1" applyFill="1" applyBorder="1" applyAlignment="1">
      <alignment horizontal="left"/>
      <protection/>
    </xf>
    <xf numFmtId="3" fontId="6" fillId="56" borderId="19" xfId="487" applyNumberFormat="1" applyFont="1" applyFill="1" applyBorder="1" applyAlignment="1">
      <alignment horizontal="right"/>
      <protection/>
    </xf>
    <xf numFmtId="3" fontId="6" fillId="56" borderId="19" xfId="169" applyNumberFormat="1" applyFont="1" applyFill="1" applyBorder="1" applyAlignment="1">
      <alignment horizontal="right"/>
    </xf>
    <xf numFmtId="0" fontId="2" fillId="56" borderId="19" xfId="0" applyFont="1" applyFill="1" applyBorder="1" applyAlignment="1">
      <alignment vertical="center"/>
    </xf>
    <xf numFmtId="0" fontId="13" fillId="56" borderId="0" xfId="487" applyFont="1" applyFill="1" applyBorder="1">
      <alignment/>
      <protection/>
    </xf>
    <xf numFmtId="176" fontId="9" fillId="55" borderId="0" xfId="0" applyNumberFormat="1" applyFont="1" applyFill="1" applyBorder="1" applyAlignment="1">
      <alignment/>
    </xf>
    <xf numFmtId="3" fontId="9" fillId="0" borderId="0" xfId="0" applyNumberFormat="1" applyFont="1" applyAlignment="1">
      <alignment/>
    </xf>
    <xf numFmtId="0" fontId="12" fillId="56" borderId="22" xfId="0" applyFont="1" applyFill="1" applyBorder="1" applyAlignment="1">
      <alignment horizontal="left" vertical="center"/>
    </xf>
    <xf numFmtId="10" fontId="12" fillId="56" borderId="22" xfId="501" applyNumberFormat="1" applyFont="1" applyFill="1" applyBorder="1" applyAlignment="1">
      <alignment wrapText="1"/>
    </xf>
    <xf numFmtId="10" fontId="12" fillId="56" borderId="20" xfId="501" applyNumberFormat="1" applyFont="1" applyFill="1" applyBorder="1" applyAlignment="1">
      <alignment wrapText="1"/>
    </xf>
    <xf numFmtId="10" fontId="12" fillId="56" borderId="20" xfId="501" applyNumberFormat="1" applyFont="1" applyFill="1" applyBorder="1" applyAlignment="1">
      <alignment/>
    </xf>
    <xf numFmtId="10" fontId="12" fillId="56" borderId="22" xfId="501" applyNumberFormat="1" applyFont="1" applyFill="1" applyBorder="1" applyAlignment="1">
      <alignment/>
    </xf>
    <xf numFmtId="3" fontId="12" fillId="56" borderId="21" xfId="489" applyNumberFormat="1" applyFont="1" applyFill="1" applyBorder="1">
      <alignment/>
      <protection/>
    </xf>
    <xf numFmtId="174" fontId="9" fillId="0" borderId="0" xfId="146" applyNumberFormat="1" applyFont="1" applyAlignment="1">
      <alignment/>
    </xf>
    <xf numFmtId="0" fontId="86" fillId="0" borderId="0" xfId="0" applyFont="1" applyAlignment="1">
      <alignment/>
    </xf>
    <xf numFmtId="188" fontId="6" fillId="56" borderId="19" xfId="487" applyNumberFormat="1" applyFont="1" applyFill="1" applyBorder="1" applyAlignment="1">
      <alignment horizontal="right"/>
      <protection/>
    </xf>
    <xf numFmtId="188" fontId="6" fillId="56" borderId="19" xfId="169" applyNumberFormat="1" applyFont="1" applyFill="1" applyBorder="1" applyAlignment="1">
      <alignment horizontal="right"/>
    </xf>
    <xf numFmtId="0" fontId="12" fillId="57" borderId="0" xfId="489" applyFont="1" applyFill="1" applyAlignment="1">
      <alignment wrapText="1"/>
      <protection/>
    </xf>
    <xf numFmtId="0" fontId="12" fillId="57" borderId="0" xfId="489" applyFont="1" applyFill="1">
      <alignment/>
      <protection/>
    </xf>
    <xf numFmtId="0" fontId="87" fillId="0" borderId="0" xfId="433" applyFont="1" applyFill="1" applyBorder="1">
      <alignment/>
      <protection/>
    </xf>
    <xf numFmtId="0" fontId="88" fillId="0" borderId="0" xfId="489" applyFont="1" applyAlignment="1">
      <alignment horizontal="center"/>
      <protection/>
    </xf>
    <xf numFmtId="43" fontId="89" fillId="0" borderId="0" xfId="489" applyNumberFormat="1" applyFont="1">
      <alignment/>
      <protection/>
    </xf>
    <xf numFmtId="0" fontId="14" fillId="0" borderId="0" xfId="489" applyFont="1" applyAlignment="1">
      <alignment horizontal="right"/>
      <protection/>
    </xf>
    <xf numFmtId="0" fontId="14" fillId="0" borderId="0" xfId="489" applyFont="1">
      <alignment/>
      <protection/>
    </xf>
    <xf numFmtId="0" fontId="26" fillId="55" borderId="0" xfId="489" applyFont="1" applyFill="1" applyAlignment="1">
      <alignment/>
      <protection/>
    </xf>
    <xf numFmtId="196" fontId="12" fillId="55" borderId="0" xfId="489" applyNumberFormat="1" applyFont="1" applyFill="1" applyBorder="1">
      <alignment/>
      <protection/>
    </xf>
    <xf numFmtId="0" fontId="87" fillId="0" borderId="0" xfId="468" applyFont="1" applyFill="1">
      <alignment/>
      <protection/>
    </xf>
    <xf numFmtId="179" fontId="12" fillId="0" borderId="0" xfId="489" applyNumberFormat="1" applyFont="1" applyFill="1" applyBorder="1" applyAlignment="1">
      <alignment wrapText="1"/>
      <protection/>
    </xf>
    <xf numFmtId="0" fontId="12" fillId="55" borderId="0" xfId="489" applyFont="1" applyFill="1" applyAlignment="1">
      <alignment/>
      <protection/>
    </xf>
    <xf numFmtId="0" fontId="12" fillId="58" borderId="0" xfId="489" applyFont="1" applyFill="1" applyBorder="1">
      <alignment/>
      <protection/>
    </xf>
    <xf numFmtId="43" fontId="12" fillId="57" borderId="0" xfId="146" applyFont="1" applyFill="1" applyAlignment="1">
      <alignment/>
    </xf>
    <xf numFmtId="3" fontId="12" fillId="55" borderId="0" xfId="489" applyNumberFormat="1" applyFont="1" applyFill="1">
      <alignment/>
      <protection/>
    </xf>
    <xf numFmtId="43" fontId="14" fillId="55" borderId="0" xfId="146" applyFont="1" applyFill="1" applyBorder="1" applyAlignment="1">
      <alignment horizontal="center" vertical="center" wrapText="1"/>
    </xf>
    <xf numFmtId="0" fontId="12" fillId="57" borderId="0" xfId="489" applyFont="1" applyFill="1" applyAlignment="1">
      <alignment wrapText="1"/>
      <protection/>
    </xf>
    <xf numFmtId="15" fontId="21" fillId="55" borderId="0" xfId="0" applyNumberFormat="1" applyFont="1" applyFill="1" applyAlignment="1">
      <alignment horizontal="left"/>
    </xf>
    <xf numFmtId="49" fontId="12" fillId="58" borderId="0" xfId="489" applyNumberFormat="1" applyFont="1" applyFill="1" applyBorder="1" applyAlignment="1">
      <alignment vertical="top" wrapText="1"/>
      <protection/>
    </xf>
    <xf numFmtId="4" fontId="90" fillId="58" borderId="0" xfId="0" applyNumberFormat="1" applyFont="1" applyFill="1" applyBorder="1" applyAlignment="1">
      <alignment wrapText="1"/>
    </xf>
    <xf numFmtId="175" fontId="90" fillId="58" borderId="0" xfId="0" applyNumberFormat="1" applyFont="1" applyFill="1" applyBorder="1" applyAlignment="1">
      <alignment wrapText="1"/>
    </xf>
    <xf numFmtId="43" fontId="12" fillId="58" borderId="0" xfId="146" applyFont="1" applyFill="1" applyAlignment="1">
      <alignment/>
    </xf>
    <xf numFmtId="0" fontId="0" fillId="58" borderId="0" xfId="0" applyFill="1" applyAlignment="1">
      <alignment vertical="top" wrapText="1"/>
    </xf>
    <xf numFmtId="4" fontId="90" fillId="58" borderId="0" xfId="176" applyNumberFormat="1" applyFont="1" applyFill="1" applyBorder="1" applyAlignment="1">
      <alignment wrapText="1"/>
    </xf>
    <xf numFmtId="49" fontId="12" fillId="57" borderId="0" xfId="489" applyNumberFormat="1" applyFont="1" applyFill="1" applyBorder="1" applyAlignment="1">
      <alignment horizontal="left" vertical="center" wrapText="1"/>
      <protection/>
    </xf>
    <xf numFmtId="0" fontId="0" fillId="0" borderId="0" xfId="0" applyAlignment="1">
      <alignment/>
    </xf>
    <xf numFmtId="0" fontId="0" fillId="0" borderId="0" xfId="0" applyAlignment="1">
      <alignment/>
    </xf>
    <xf numFmtId="4" fontId="12" fillId="0" borderId="0" xfId="489" applyNumberFormat="1" applyFont="1" applyFill="1" applyBorder="1" applyAlignment="1">
      <alignment/>
      <protection/>
    </xf>
    <xf numFmtId="0" fontId="0" fillId="0" borderId="0" xfId="0" applyAlignment="1">
      <alignment/>
    </xf>
    <xf numFmtId="0" fontId="12" fillId="56" borderId="22" xfId="490" applyFont="1" applyFill="1" applyBorder="1" applyAlignment="1">
      <alignment wrapText="1"/>
      <protection/>
    </xf>
    <xf numFmtId="3" fontId="12" fillId="56" borderId="22" xfId="490" applyNumberFormat="1" applyFont="1" applyFill="1" applyBorder="1">
      <alignment/>
      <protection/>
    </xf>
    <xf numFmtId="181" fontId="12" fillId="56" borderId="22" xfId="490" applyNumberFormat="1" applyFont="1" applyFill="1" applyBorder="1" applyAlignment="1">
      <alignment wrapText="1"/>
      <protection/>
    </xf>
    <xf numFmtId="177" fontId="12" fillId="56" borderId="22" xfId="490" applyNumberFormat="1" applyFont="1" applyFill="1" applyBorder="1">
      <alignment/>
      <protection/>
    </xf>
    <xf numFmtId="4" fontId="12" fillId="56" borderId="22" xfId="490" applyNumberFormat="1" applyFont="1" applyFill="1" applyBorder="1">
      <alignment/>
      <protection/>
    </xf>
    <xf numFmtId="175" fontId="12" fillId="56" borderId="22" xfId="490" applyNumberFormat="1" applyFont="1" applyFill="1" applyBorder="1" applyAlignment="1">
      <alignment horizontal="right" wrapText="1"/>
      <protection/>
    </xf>
    <xf numFmtId="0" fontId="12" fillId="56" borderId="20" xfId="490" applyFont="1" applyFill="1" applyBorder="1" applyAlignment="1">
      <alignment wrapText="1"/>
      <protection/>
    </xf>
    <xf numFmtId="3" fontId="12" fillId="56" borderId="20" xfId="490" applyNumberFormat="1" applyFont="1" applyFill="1" applyBorder="1">
      <alignment/>
      <protection/>
    </xf>
    <xf numFmtId="181" fontId="12" fillId="56" borderId="20" xfId="490" applyNumberFormat="1" applyFont="1" applyFill="1" applyBorder="1" applyAlignment="1">
      <alignment wrapText="1"/>
      <protection/>
    </xf>
    <xf numFmtId="177" fontId="12" fillId="56" borderId="20" xfId="490" applyNumberFormat="1" applyFont="1" applyFill="1" applyBorder="1">
      <alignment/>
      <protection/>
    </xf>
    <xf numFmtId="4" fontId="12" fillId="56" borderId="20" xfId="490" applyNumberFormat="1" applyFont="1" applyFill="1" applyBorder="1">
      <alignment/>
      <protection/>
    </xf>
    <xf numFmtId="0" fontId="12" fillId="56" borderId="20" xfId="490" applyFont="1" applyFill="1" applyBorder="1">
      <alignment/>
      <protection/>
    </xf>
    <xf numFmtId="2" fontId="12" fillId="56" borderId="20" xfId="490" applyNumberFormat="1" applyFont="1" applyFill="1" applyBorder="1" applyAlignment="1">
      <alignment wrapText="1"/>
      <protection/>
    </xf>
    <xf numFmtId="0" fontId="12" fillId="55" borderId="0" xfId="490" applyFont="1" applyFill="1">
      <alignment/>
      <protection/>
    </xf>
    <xf numFmtId="0" fontId="12" fillId="55" borderId="0" xfId="490" applyFont="1" applyFill="1" applyAlignment="1">
      <alignment vertical="center"/>
      <protection/>
    </xf>
    <xf numFmtId="0" fontId="12" fillId="56" borderId="20" xfId="0" applyFont="1" applyFill="1" applyBorder="1" applyAlignment="1">
      <alignment horizontal="left" vertical="center"/>
    </xf>
    <xf numFmtId="180" fontId="12" fillId="56" borderId="22" xfId="490" applyNumberFormat="1" applyFont="1" applyFill="1" applyBorder="1" applyAlignment="1">
      <alignment horizontal="center" vertical="center"/>
      <protection/>
    </xf>
    <xf numFmtId="0" fontId="0" fillId="0" borderId="0" xfId="0" applyAlignment="1">
      <alignment/>
    </xf>
    <xf numFmtId="0" fontId="23" fillId="35" borderId="0" xfId="490" applyFont="1" applyFill="1" applyBorder="1" applyAlignment="1">
      <alignment horizontal="center"/>
      <protection/>
    </xf>
    <xf numFmtId="0" fontId="23" fillId="35" borderId="0" xfId="490" applyFont="1" applyFill="1" applyBorder="1" applyAlignment="1">
      <alignment horizontal="center" wrapText="1"/>
      <protection/>
    </xf>
    <xf numFmtId="0" fontId="23" fillId="35" borderId="0" xfId="490" applyFont="1" applyFill="1" applyBorder="1" applyAlignment="1">
      <alignment wrapText="1"/>
      <protection/>
    </xf>
    <xf numFmtId="0" fontId="84" fillId="0" borderId="0" xfId="0" applyFont="1" applyAlignment="1">
      <alignment/>
    </xf>
    <xf numFmtId="0" fontId="12" fillId="56" borderId="21" xfId="490" applyFont="1" applyFill="1" applyBorder="1" applyAlignment="1">
      <alignment/>
      <protection/>
    </xf>
    <xf numFmtId="175" fontId="12" fillId="56" borderId="22" xfId="501" applyNumberFormat="1" applyFont="1" applyFill="1" applyBorder="1" applyAlignment="1">
      <alignment/>
    </xf>
    <xf numFmtId="0" fontId="12" fillId="56" borderId="22" xfId="490" applyFont="1" applyFill="1" applyBorder="1" applyAlignment="1">
      <alignment/>
      <protection/>
    </xf>
    <xf numFmtId="0" fontId="0" fillId="0" borderId="0" xfId="0" applyAlignment="1">
      <alignment/>
    </xf>
    <xf numFmtId="4" fontId="12" fillId="55" borderId="0" xfId="490" applyNumberFormat="1" applyFont="1" applyFill="1">
      <alignment/>
      <protection/>
    </xf>
    <xf numFmtId="0" fontId="15" fillId="55" borderId="0" xfId="490" applyFont="1" applyFill="1">
      <alignment/>
      <protection/>
    </xf>
    <xf numFmtId="0" fontId="14" fillId="0" borderId="0" xfId="490" applyFont="1" applyAlignment="1">
      <alignment horizontal="right"/>
      <protection/>
    </xf>
    <xf numFmtId="4" fontId="14" fillId="0" borderId="0" xfId="490" applyNumberFormat="1" applyFont="1">
      <alignment/>
      <protection/>
    </xf>
    <xf numFmtId="0" fontId="14" fillId="55" borderId="0" xfId="490" applyFont="1" applyFill="1">
      <alignment/>
      <protection/>
    </xf>
    <xf numFmtId="40" fontId="12" fillId="55" borderId="0" xfId="490" applyNumberFormat="1" applyFont="1" applyFill="1">
      <alignment/>
      <protection/>
    </xf>
    <xf numFmtId="2" fontId="12" fillId="55" borderId="0" xfId="490" applyNumberFormat="1" applyFont="1" applyFill="1">
      <alignment/>
      <protection/>
    </xf>
    <xf numFmtId="4" fontId="15" fillId="55" borderId="0" xfId="490" applyNumberFormat="1" applyFont="1" applyFill="1">
      <alignment/>
      <protection/>
    </xf>
    <xf numFmtId="0" fontId="12" fillId="56" borderId="21" xfId="490" applyFont="1" applyFill="1" applyBorder="1" applyAlignment="1">
      <alignment vertical="center"/>
      <protection/>
    </xf>
    <xf numFmtId="43" fontId="12" fillId="56" borderId="22" xfId="490" applyNumberFormat="1" applyFont="1" applyFill="1" applyBorder="1">
      <alignment/>
      <protection/>
    </xf>
    <xf numFmtId="0" fontId="0" fillId="0" borderId="0" xfId="0" applyAlignment="1">
      <alignment wrapText="1"/>
    </xf>
    <xf numFmtId="43" fontId="12" fillId="0" borderId="0" xfId="149" applyFont="1" applyAlignment="1">
      <alignment/>
    </xf>
    <xf numFmtId="0" fontId="14" fillId="56" borderId="0" xfId="0" applyFont="1" applyFill="1" applyBorder="1" applyAlignment="1">
      <alignment horizontal="left" vertical="center"/>
    </xf>
    <xf numFmtId="187" fontId="12" fillId="56" borderId="21" xfId="490" applyNumberFormat="1" applyFont="1" applyFill="1" applyBorder="1" applyAlignment="1">
      <alignment wrapText="1"/>
      <protection/>
    </xf>
    <xf numFmtId="3" fontId="12" fillId="56" borderId="0" xfId="490" applyNumberFormat="1" applyFont="1" applyFill="1" applyBorder="1">
      <alignment/>
      <protection/>
    </xf>
    <xf numFmtId="4" fontId="12" fillId="56" borderId="0" xfId="490" applyNumberFormat="1" applyFont="1" applyFill="1" applyBorder="1">
      <alignment/>
      <protection/>
    </xf>
    <xf numFmtId="43" fontId="12" fillId="56" borderId="0" xfId="490" applyNumberFormat="1" applyFont="1" applyFill="1" applyBorder="1">
      <alignment/>
      <protection/>
    </xf>
    <xf numFmtId="4" fontId="12" fillId="56" borderId="21" xfId="490" applyNumberFormat="1" applyFont="1" applyFill="1" applyBorder="1">
      <alignment/>
      <protection/>
    </xf>
    <xf numFmtId="4" fontId="14" fillId="56" borderId="0" xfId="490" applyNumberFormat="1" applyFont="1" applyFill="1" applyBorder="1">
      <alignment/>
      <protection/>
    </xf>
    <xf numFmtId="175" fontId="14" fillId="56" borderId="0" xfId="490" applyNumberFormat="1" applyFont="1" applyFill="1" applyBorder="1" applyAlignment="1">
      <alignment horizontal="right" wrapText="1"/>
      <protection/>
    </xf>
    <xf numFmtId="175" fontId="14" fillId="56" borderId="0" xfId="507" applyNumberFormat="1" applyFont="1" applyFill="1" applyBorder="1" applyAlignment="1">
      <alignment/>
    </xf>
    <xf numFmtId="4" fontId="88" fillId="0" borderId="0" xfId="489" applyNumberFormat="1" applyFont="1">
      <alignment/>
      <protection/>
    </xf>
    <xf numFmtId="4" fontId="89" fillId="55" borderId="0" xfId="489" applyNumberFormat="1" applyFont="1" applyFill="1">
      <alignment/>
      <protection/>
    </xf>
    <xf numFmtId="175" fontId="12" fillId="56" borderId="22" xfId="501" applyNumberFormat="1" applyFont="1" applyFill="1" applyBorder="1" applyAlignment="1">
      <alignment wrapText="1"/>
    </xf>
    <xf numFmtId="175" fontId="12" fillId="56" borderId="20" xfId="501" applyNumberFormat="1" applyFont="1" applyFill="1" applyBorder="1" applyAlignment="1">
      <alignment wrapText="1"/>
    </xf>
    <xf numFmtId="175" fontId="14" fillId="56" borderId="21" xfId="501" applyNumberFormat="1" applyFont="1" applyFill="1" applyBorder="1" applyAlignment="1">
      <alignment wrapText="1"/>
    </xf>
    <xf numFmtId="0" fontId="0" fillId="0" borderId="0" xfId="0" applyAlignment="1">
      <alignment/>
    </xf>
    <xf numFmtId="0" fontId="0" fillId="0" borderId="0" xfId="0" applyAlignment="1">
      <alignment/>
    </xf>
    <xf numFmtId="43" fontId="12" fillId="57" borderId="0" xfId="146" applyFont="1" applyFill="1" applyAlignment="1">
      <alignment wrapText="1"/>
    </xf>
    <xf numFmtId="0" fontId="12" fillId="56" borderId="0" xfId="490" applyFont="1" applyFill="1" applyBorder="1" applyAlignment="1">
      <alignment horizontal="center" vertical="center" wrapText="1"/>
      <protection/>
    </xf>
    <xf numFmtId="0" fontId="14" fillId="56" borderId="22" xfId="0" applyFont="1" applyFill="1" applyBorder="1" applyAlignment="1">
      <alignment horizontal="left" vertical="center"/>
    </xf>
    <xf numFmtId="181" fontId="14" fillId="56" borderId="22" xfId="490" applyNumberFormat="1" applyFont="1" applyFill="1" applyBorder="1" applyAlignment="1">
      <alignment wrapText="1"/>
      <protection/>
    </xf>
    <xf numFmtId="180" fontId="14" fillId="56" borderId="22" xfId="490" applyNumberFormat="1" applyFont="1" applyFill="1" applyBorder="1" applyAlignment="1">
      <alignment horizontal="center" vertical="center"/>
      <protection/>
    </xf>
    <xf numFmtId="175" fontId="14" fillId="56" borderId="22" xfId="489" applyNumberFormat="1" applyFont="1" applyFill="1" applyBorder="1" applyAlignment="1">
      <alignment horizontal="right" wrapText="1"/>
      <protection/>
    </xf>
    <xf numFmtId="175" fontId="14" fillId="56" borderId="22" xfId="501" applyNumberFormat="1" applyFont="1" applyFill="1" applyBorder="1" applyAlignment="1">
      <alignment/>
    </xf>
    <xf numFmtId="49" fontId="14" fillId="57" borderId="0" xfId="489" applyNumberFormat="1" applyFont="1" applyFill="1" applyBorder="1" applyAlignment="1">
      <alignment horizontal="left" vertical="center" wrapText="1"/>
      <protection/>
    </xf>
    <xf numFmtId="0" fontId="14" fillId="57" borderId="0" xfId="489" applyFont="1" applyFill="1">
      <alignment/>
      <protection/>
    </xf>
    <xf numFmtId="186" fontId="14" fillId="55" borderId="0" xfId="489" applyNumberFormat="1" applyFont="1" applyFill="1" applyBorder="1" applyAlignment="1">
      <alignment horizontal="center" vertical="center"/>
      <protection/>
    </xf>
    <xf numFmtId="0" fontId="17" fillId="55" borderId="0" xfId="489" applyFont="1" applyFill="1" applyBorder="1">
      <alignment/>
      <protection/>
    </xf>
    <xf numFmtId="0" fontId="14" fillId="55" borderId="0" xfId="489" applyFont="1" applyFill="1" applyBorder="1">
      <alignment/>
      <protection/>
    </xf>
    <xf numFmtId="0" fontId="12" fillId="56" borderId="0" xfId="0" applyFont="1" applyFill="1" applyBorder="1" applyAlignment="1">
      <alignment horizontal="center" vertical="center"/>
    </xf>
    <xf numFmtId="0" fontId="12" fillId="56" borderId="0" xfId="490" applyFont="1" applyFill="1" applyBorder="1" applyAlignment="1">
      <alignment horizontal="center" vertical="center" wrapText="1"/>
      <protection/>
    </xf>
    <xf numFmtId="0" fontId="67" fillId="55" borderId="0" xfId="0" applyFont="1" applyFill="1" applyAlignment="1">
      <alignment/>
    </xf>
  </cellXfs>
  <cellStyles count="521">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2" xfId="153"/>
    <cellStyle name="Comma 2 2" xfId="154"/>
    <cellStyle name="Comma 2 2 2" xfId="155"/>
    <cellStyle name="Comma 2 3" xfId="156"/>
    <cellStyle name="Comma 2 4" xfId="157"/>
    <cellStyle name="Comma 3" xfId="158"/>
    <cellStyle name="Comma 3 2" xfId="159"/>
    <cellStyle name="Comma 3 3" xfId="160"/>
    <cellStyle name="Comma 4" xfId="161"/>
    <cellStyle name="Comma 4 2" xfId="162"/>
    <cellStyle name="Comma 4 2 2" xfId="163"/>
    <cellStyle name="Comma 4 3" xfId="164"/>
    <cellStyle name="Comma 5" xfId="165"/>
    <cellStyle name="Comma 5 2" xfId="166"/>
    <cellStyle name="Comma 5 3" xfId="167"/>
    <cellStyle name="Comma 5 4" xfId="168"/>
    <cellStyle name="Comma 6" xfId="169"/>
    <cellStyle name="Comma 6 2" xfId="170"/>
    <cellStyle name="Comma 6 3" xfId="171"/>
    <cellStyle name="Comma 6 4" xfId="172"/>
    <cellStyle name="Comma 7" xfId="173"/>
    <cellStyle name="Comma 7 2" xfId="174"/>
    <cellStyle name="Comma 7 3" xfId="175"/>
    <cellStyle name="Comma 8" xfId="176"/>
    <cellStyle name="Comma 8 2" xfId="177"/>
    <cellStyle name="Comma 9" xfId="178"/>
    <cellStyle name="Comma 9 2" xfId="179"/>
    <cellStyle name="Comma 9 3" xfId="180"/>
    <cellStyle name="Currency" xfId="181"/>
    <cellStyle name="Currency [0]" xfId="182"/>
    <cellStyle name="Currency 2" xfId="183"/>
    <cellStyle name="Currency 3" xfId="184"/>
    <cellStyle name="Currency 3 2" xfId="185"/>
    <cellStyle name="Currency 4" xfId="186"/>
    <cellStyle name="Date" xfId="187"/>
    <cellStyle name="Euro" xfId="188"/>
    <cellStyle name="Euro 2" xfId="189"/>
    <cellStyle name="Euro 3" xfId="190"/>
    <cellStyle name="Euro 4" xfId="191"/>
    <cellStyle name="Explanatory Text" xfId="192"/>
    <cellStyle name="Explanatory Text 2" xfId="193"/>
    <cellStyle name="Explanatory Text 3" xfId="194"/>
    <cellStyle name="Explanatory Text 4" xfId="195"/>
    <cellStyle name="Followed Hyperlink" xfId="196"/>
    <cellStyle name="Followed Hyperlink 2" xfId="197"/>
    <cellStyle name="Good" xfId="198"/>
    <cellStyle name="Good 2" xfId="199"/>
    <cellStyle name="Good 3" xfId="200"/>
    <cellStyle name="Good 4" xfId="201"/>
    <cellStyle name="Heading 1" xfId="202"/>
    <cellStyle name="Heading 1 2" xfId="203"/>
    <cellStyle name="Heading 1 3" xfId="204"/>
    <cellStyle name="Heading 1 4" xfId="205"/>
    <cellStyle name="Heading 2" xfId="206"/>
    <cellStyle name="Heading 2 2" xfId="207"/>
    <cellStyle name="Heading 2 3" xfId="208"/>
    <cellStyle name="Heading 2 4" xfId="209"/>
    <cellStyle name="Heading 3" xfId="210"/>
    <cellStyle name="Heading 3 2" xfId="211"/>
    <cellStyle name="Heading 3 3" xfId="212"/>
    <cellStyle name="Heading 3 4" xfId="213"/>
    <cellStyle name="Heading 4" xfId="214"/>
    <cellStyle name="Heading 4 2" xfId="215"/>
    <cellStyle name="Heading 4 3" xfId="216"/>
    <cellStyle name="Heading 4 4" xfId="217"/>
    <cellStyle name="Hyperlink" xfId="218"/>
    <cellStyle name="Hyperlink 2" xfId="219"/>
    <cellStyle name="Hyperlink 3" xfId="220"/>
    <cellStyle name="Input" xfId="221"/>
    <cellStyle name="Input 2" xfId="222"/>
    <cellStyle name="Input 3" xfId="223"/>
    <cellStyle name="Input 4" xfId="224"/>
    <cellStyle name="Linked Cell" xfId="225"/>
    <cellStyle name="Linked Cell 2" xfId="226"/>
    <cellStyle name="Linked Cell 3" xfId="227"/>
    <cellStyle name="Linked Cell 4" xfId="228"/>
    <cellStyle name="Milliers [0]_Feuil1" xfId="229"/>
    <cellStyle name="Milliers_Feuil1" xfId="230"/>
    <cellStyle name="Monétaire [0]_Feuil1" xfId="231"/>
    <cellStyle name="Monétaire_Feuil1" xfId="232"/>
    <cellStyle name="Neutral" xfId="233"/>
    <cellStyle name="Neutral 2" xfId="234"/>
    <cellStyle name="Neutral 3" xfId="235"/>
    <cellStyle name="Neutral 4" xfId="236"/>
    <cellStyle name="Normal 10" xfId="237"/>
    <cellStyle name="Normal 100" xfId="238"/>
    <cellStyle name="Normal 101" xfId="239"/>
    <cellStyle name="Normal 102" xfId="240"/>
    <cellStyle name="Normal 103" xfId="241"/>
    <cellStyle name="Normal 104" xfId="242"/>
    <cellStyle name="Normal 105" xfId="243"/>
    <cellStyle name="Normal 106" xfId="244"/>
    <cellStyle name="Normal 107" xfId="245"/>
    <cellStyle name="Normal 108" xfId="246"/>
    <cellStyle name="Normal 109" xfId="247"/>
    <cellStyle name="Normal 11" xfId="248"/>
    <cellStyle name="Normal 110" xfId="249"/>
    <cellStyle name="Normal 111" xfId="250"/>
    <cellStyle name="Normal 112" xfId="251"/>
    <cellStyle name="Normal 113" xfId="252"/>
    <cellStyle name="Normal 114" xfId="253"/>
    <cellStyle name="Normal 115" xfId="254"/>
    <cellStyle name="Normal 116" xfId="255"/>
    <cellStyle name="Normal 117" xfId="256"/>
    <cellStyle name="Normal 118" xfId="257"/>
    <cellStyle name="Normal 119" xfId="258"/>
    <cellStyle name="Normal 12" xfId="259"/>
    <cellStyle name="Normal 120" xfId="260"/>
    <cellStyle name="Normal 121" xfId="261"/>
    <cellStyle name="Normal 122" xfId="262"/>
    <cellStyle name="Normal 123" xfId="263"/>
    <cellStyle name="Normal 124" xfId="264"/>
    <cellStyle name="Normal 125" xfId="265"/>
    <cellStyle name="Normal 126" xfId="266"/>
    <cellStyle name="Normal 127" xfId="267"/>
    <cellStyle name="Normal 128" xfId="268"/>
    <cellStyle name="Normal 129" xfId="269"/>
    <cellStyle name="Normal 13" xfId="270"/>
    <cellStyle name="Normal 130" xfId="271"/>
    <cellStyle name="Normal 131" xfId="272"/>
    <cellStyle name="Normal 132" xfId="273"/>
    <cellStyle name="Normal 133" xfId="274"/>
    <cellStyle name="Normal 134" xfId="275"/>
    <cellStyle name="Normal 135" xfId="276"/>
    <cellStyle name="Normal 136" xfId="277"/>
    <cellStyle name="Normal 137" xfId="278"/>
    <cellStyle name="Normal 138" xfId="279"/>
    <cellStyle name="Normal 139" xfId="280"/>
    <cellStyle name="Normal 14" xfId="281"/>
    <cellStyle name="Normal 140" xfId="282"/>
    <cellStyle name="Normal 141" xfId="283"/>
    <cellStyle name="Normal 142" xfId="284"/>
    <cellStyle name="Normal 143" xfId="285"/>
    <cellStyle name="Normal 144" xfId="286"/>
    <cellStyle name="Normal 145" xfId="287"/>
    <cellStyle name="Normal 146" xfId="288"/>
    <cellStyle name="Normal 147" xfId="289"/>
    <cellStyle name="Normal 148" xfId="290"/>
    <cellStyle name="Normal 149" xfId="291"/>
    <cellStyle name="Normal 15" xfId="292"/>
    <cellStyle name="Normal 150" xfId="293"/>
    <cellStyle name="Normal 151" xfId="294"/>
    <cellStyle name="Normal 152" xfId="295"/>
    <cellStyle name="Normal 153" xfId="296"/>
    <cellStyle name="Normal 154" xfId="297"/>
    <cellStyle name="Normal 155" xfId="298"/>
    <cellStyle name="Normal 156" xfId="299"/>
    <cellStyle name="Normal 157" xfId="300"/>
    <cellStyle name="Normal 158" xfId="301"/>
    <cellStyle name="Normal 159" xfId="302"/>
    <cellStyle name="Normal 16" xfId="303"/>
    <cellStyle name="Normal 160" xfId="304"/>
    <cellStyle name="Normal 161" xfId="305"/>
    <cellStyle name="Normal 162" xfId="306"/>
    <cellStyle name="Normal 163" xfId="307"/>
    <cellStyle name="Normal 164" xfId="308"/>
    <cellStyle name="Normal 165" xfId="309"/>
    <cellStyle name="Normal 166" xfId="310"/>
    <cellStyle name="Normal 167" xfId="311"/>
    <cellStyle name="Normal 168" xfId="312"/>
    <cellStyle name="Normal 169" xfId="313"/>
    <cellStyle name="Normal 17" xfId="314"/>
    <cellStyle name="Normal 170" xfId="315"/>
    <cellStyle name="Normal 171" xfId="316"/>
    <cellStyle name="Normal 172" xfId="317"/>
    <cellStyle name="Normal 173" xfId="318"/>
    <cellStyle name="Normal 174" xfId="319"/>
    <cellStyle name="Normal 175" xfId="320"/>
    <cellStyle name="Normal 176" xfId="321"/>
    <cellStyle name="Normal 177" xfId="322"/>
    <cellStyle name="Normal 178" xfId="323"/>
    <cellStyle name="Normal 179" xfId="324"/>
    <cellStyle name="Normal 18" xfId="325"/>
    <cellStyle name="Normal 180" xfId="326"/>
    <cellStyle name="Normal 181" xfId="327"/>
    <cellStyle name="Normal 182" xfId="328"/>
    <cellStyle name="Normal 183" xfId="329"/>
    <cellStyle name="Normal 184" xfId="330"/>
    <cellStyle name="Normal 185" xfId="331"/>
    <cellStyle name="Normal 186" xfId="332"/>
    <cellStyle name="Normal 187" xfId="333"/>
    <cellStyle name="Normal 188" xfId="334"/>
    <cellStyle name="Normal 189" xfId="335"/>
    <cellStyle name="Normal 19" xfId="336"/>
    <cellStyle name="Normal 190" xfId="337"/>
    <cellStyle name="Normal 191" xfId="338"/>
    <cellStyle name="Normal 192" xfId="339"/>
    <cellStyle name="Normal 193" xfId="340"/>
    <cellStyle name="Normal 194" xfId="341"/>
    <cellStyle name="Normal 195" xfId="342"/>
    <cellStyle name="Normal 196" xfId="343"/>
    <cellStyle name="Normal 197" xfId="344"/>
    <cellStyle name="Normal 198" xfId="345"/>
    <cellStyle name="Normal 199" xfId="346"/>
    <cellStyle name="Normal 2" xfId="347"/>
    <cellStyle name="Normal 2 2" xfId="348"/>
    <cellStyle name="Normal 2 2 2" xfId="349"/>
    <cellStyle name="Normal 2 2 3" xfId="350"/>
    <cellStyle name="Normal 2 3" xfId="351"/>
    <cellStyle name="Normal 2 4" xfId="352"/>
    <cellStyle name="Normal 2_BUY BACK_2014" xfId="353"/>
    <cellStyle name="Normal 20" xfId="354"/>
    <cellStyle name="Normal 200" xfId="355"/>
    <cellStyle name="Normal 201" xfId="356"/>
    <cellStyle name="Normal 202" xfId="357"/>
    <cellStyle name="Normal 203" xfId="358"/>
    <cellStyle name="Normal 204" xfId="359"/>
    <cellStyle name="Normal 205" xfId="360"/>
    <cellStyle name="Normal 206" xfId="361"/>
    <cellStyle name="Normal 207" xfId="362"/>
    <cellStyle name="Normal 208" xfId="363"/>
    <cellStyle name="Normal 209" xfId="364"/>
    <cellStyle name="Normal 21" xfId="365"/>
    <cellStyle name="Normal 210" xfId="366"/>
    <cellStyle name="Normal 211" xfId="367"/>
    <cellStyle name="Normal 212" xfId="368"/>
    <cellStyle name="Normal 213" xfId="369"/>
    <cellStyle name="Normal 214" xfId="370"/>
    <cellStyle name="Normal 215" xfId="371"/>
    <cellStyle name="Normal 216" xfId="372"/>
    <cellStyle name="Normal 217" xfId="373"/>
    <cellStyle name="Normal 218" xfId="374"/>
    <cellStyle name="Normal 219" xfId="375"/>
    <cellStyle name="Normal 22" xfId="376"/>
    <cellStyle name="Normal 22 2" xfId="377"/>
    <cellStyle name="Normal 220" xfId="378"/>
    <cellStyle name="Normal 221" xfId="379"/>
    <cellStyle name="Normal 222" xfId="380"/>
    <cellStyle name="Normal 223" xfId="381"/>
    <cellStyle name="Normal 224" xfId="382"/>
    <cellStyle name="Normal 225" xfId="383"/>
    <cellStyle name="Normal 226" xfId="384"/>
    <cellStyle name="Normal 227" xfId="385"/>
    <cellStyle name="Normal 228" xfId="386"/>
    <cellStyle name="Normal 229" xfId="387"/>
    <cellStyle name="Normal 23" xfId="388"/>
    <cellStyle name="Normal 230" xfId="389"/>
    <cellStyle name="Normal 231" xfId="390"/>
    <cellStyle name="Normal 232" xfId="391"/>
    <cellStyle name="Normal 233" xfId="392"/>
    <cellStyle name="Normal 234" xfId="393"/>
    <cellStyle name="Normal 24" xfId="394"/>
    <cellStyle name="Normal 25" xfId="395"/>
    <cellStyle name="Normal 26" xfId="396"/>
    <cellStyle name="Normal 27" xfId="397"/>
    <cellStyle name="Normal 28" xfId="398"/>
    <cellStyle name="Normal 29" xfId="399"/>
    <cellStyle name="Normal 3" xfId="400"/>
    <cellStyle name="Normal 3 2" xfId="401"/>
    <cellStyle name="Normal 3 3" xfId="402"/>
    <cellStyle name="Normal 3_BUY BACK_2014" xfId="403"/>
    <cellStyle name="Normal 30" xfId="404"/>
    <cellStyle name="Normal 31" xfId="405"/>
    <cellStyle name="Normal 32" xfId="406"/>
    <cellStyle name="Normal 33" xfId="407"/>
    <cellStyle name="Normal 34" xfId="408"/>
    <cellStyle name="Normal 35" xfId="409"/>
    <cellStyle name="Normal 36" xfId="410"/>
    <cellStyle name="Normal 37" xfId="411"/>
    <cellStyle name="Normal 38" xfId="412"/>
    <cellStyle name="Normal 39" xfId="413"/>
    <cellStyle name="Normal 4" xfId="414"/>
    <cellStyle name="Normal 4 2" xfId="415"/>
    <cellStyle name="Normal 4 3" xfId="416"/>
    <cellStyle name="Normal 4 3 2" xfId="417"/>
    <cellStyle name="Normal 4 4" xfId="418"/>
    <cellStyle name="Normal 4_Fact Sheet_information" xfId="419"/>
    <cellStyle name="Normal 40" xfId="420"/>
    <cellStyle name="Normal 41" xfId="421"/>
    <cellStyle name="Normal 42" xfId="422"/>
    <cellStyle name="Normal 43" xfId="423"/>
    <cellStyle name="Normal 44" xfId="424"/>
    <cellStyle name="Normal 45" xfId="425"/>
    <cellStyle name="Normal 46" xfId="426"/>
    <cellStyle name="Normal 47" xfId="427"/>
    <cellStyle name="Normal 48" xfId="428"/>
    <cellStyle name="Normal 49" xfId="429"/>
    <cellStyle name="Normal 5" xfId="430"/>
    <cellStyle name="Normal 50" xfId="431"/>
    <cellStyle name="Normal 51" xfId="432"/>
    <cellStyle name="Normal 52" xfId="433"/>
    <cellStyle name="Normal 53" xfId="434"/>
    <cellStyle name="Normal 54" xfId="435"/>
    <cellStyle name="Normal 55" xfId="436"/>
    <cellStyle name="Normal 56" xfId="437"/>
    <cellStyle name="Normal 57" xfId="438"/>
    <cellStyle name="Normal 58" xfId="439"/>
    <cellStyle name="Normal 59" xfId="440"/>
    <cellStyle name="Normal 6" xfId="441"/>
    <cellStyle name="Normal 6 2" xfId="442"/>
    <cellStyle name="Normal 60" xfId="443"/>
    <cellStyle name="Normal 61" xfId="444"/>
    <cellStyle name="Normal 62" xfId="445"/>
    <cellStyle name="Normal 63" xfId="446"/>
    <cellStyle name="Normal 64" xfId="447"/>
    <cellStyle name="Normal 65" xfId="448"/>
    <cellStyle name="Normal 66" xfId="449"/>
    <cellStyle name="Normal 67" xfId="450"/>
    <cellStyle name="Normal 68" xfId="451"/>
    <cellStyle name="Normal 69" xfId="452"/>
    <cellStyle name="Normal 7" xfId="453"/>
    <cellStyle name="Normal 7 2" xfId="454"/>
    <cellStyle name="Normal 70" xfId="455"/>
    <cellStyle name="Normal 71" xfId="456"/>
    <cellStyle name="Normal 72" xfId="457"/>
    <cellStyle name="Normal 73" xfId="458"/>
    <cellStyle name="Normal 74" xfId="459"/>
    <cellStyle name="Normal 75" xfId="460"/>
    <cellStyle name="Normal 76" xfId="461"/>
    <cellStyle name="Normal 77" xfId="462"/>
    <cellStyle name="Normal 78" xfId="463"/>
    <cellStyle name="Normal 79" xfId="464"/>
    <cellStyle name="Normal 8" xfId="465"/>
    <cellStyle name="Normal 80" xfId="466"/>
    <cellStyle name="Normal 81" xfId="467"/>
    <cellStyle name="Normal 82" xfId="468"/>
    <cellStyle name="Normal 83" xfId="469"/>
    <cellStyle name="Normal 84" xfId="470"/>
    <cellStyle name="Normal 85" xfId="471"/>
    <cellStyle name="Normal 86" xfId="472"/>
    <cellStyle name="Normal 87" xfId="473"/>
    <cellStyle name="Normal 88" xfId="474"/>
    <cellStyle name="Normal 89" xfId="475"/>
    <cellStyle name="Normal 9" xfId="476"/>
    <cellStyle name="Normal 90" xfId="477"/>
    <cellStyle name="Normal 91" xfId="478"/>
    <cellStyle name="Normal 92" xfId="479"/>
    <cellStyle name="Normal 93" xfId="480"/>
    <cellStyle name="Normal 94" xfId="481"/>
    <cellStyle name="Normal 95" xfId="482"/>
    <cellStyle name="Normal 96" xfId="483"/>
    <cellStyle name="Normal 97" xfId="484"/>
    <cellStyle name="Normal 98" xfId="485"/>
    <cellStyle name="Normal 99" xfId="486"/>
    <cellStyle name="Normal_DIVIDENDE 2008" xfId="487"/>
    <cellStyle name="Normal_Provision 31.12.2010_final_4" xfId="488"/>
    <cellStyle name="Normal_situatia detaliata a investitiilor FP - 31.12.2010" xfId="489"/>
    <cellStyle name="Normal_situatia detaliata a investitiilor FP - 31.12.2010 2" xfId="490"/>
    <cellStyle name="Note" xfId="491"/>
    <cellStyle name="Note 2" xfId="492"/>
    <cellStyle name="Note 2 2" xfId="493"/>
    <cellStyle name="Note 2 2 2" xfId="494"/>
    <cellStyle name="Note 3" xfId="495"/>
    <cellStyle name="Note 4" xfId="496"/>
    <cellStyle name="Output" xfId="497"/>
    <cellStyle name="Output 2" xfId="498"/>
    <cellStyle name="Output 3" xfId="499"/>
    <cellStyle name="Output 4" xfId="500"/>
    <cellStyle name="Percent" xfId="501"/>
    <cellStyle name="Percent 2" xfId="502"/>
    <cellStyle name="Percent 2 2" xfId="503"/>
    <cellStyle name="Percent 2 3" xfId="504"/>
    <cellStyle name="Percent 3" xfId="505"/>
    <cellStyle name="Percent 3 2" xfId="506"/>
    <cellStyle name="Percent 3 2 2" xfId="507"/>
    <cellStyle name="Percent 4" xfId="508"/>
    <cellStyle name="Percent 4 2" xfId="509"/>
    <cellStyle name="Percent 4 3" xfId="510"/>
    <cellStyle name="Percent 5" xfId="511"/>
    <cellStyle name="Percent 5 2" xfId="512"/>
    <cellStyle name="Percent 6" xfId="513"/>
    <cellStyle name="Percent 6 2" xfId="514"/>
    <cellStyle name="Percent 7" xfId="515"/>
    <cellStyle name="Percent 8" xfId="516"/>
    <cellStyle name="Saisie" xfId="517"/>
    <cellStyle name="Standard_IAS 2001" xfId="518"/>
    <cellStyle name="Style 1" xfId="519"/>
    <cellStyle name="Style 1 2" xfId="520"/>
    <cellStyle name="Style 1 3" xfId="521"/>
    <cellStyle name="Style 1_Fact Sheet_information" xfId="522"/>
    <cellStyle name="Title" xfId="523"/>
    <cellStyle name="Title 2" xfId="524"/>
    <cellStyle name="Title 3" xfId="525"/>
    <cellStyle name="Title 4" xfId="526"/>
    <cellStyle name="Total" xfId="527"/>
    <cellStyle name="Total 2" xfId="528"/>
    <cellStyle name="Total 3" xfId="529"/>
    <cellStyle name="Total 4" xfId="530"/>
    <cellStyle name="Warning Text" xfId="531"/>
    <cellStyle name="Warning Text 2" xfId="532"/>
    <cellStyle name="Warning Text 3" xfId="533"/>
    <cellStyle name="Warning Text 4" xfId="5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78</v>
      </c>
      <c r="B1" s="1" t="s">
        <v>79</v>
      </c>
      <c r="C1" s="1" t="s">
        <v>80</v>
      </c>
      <c r="D1" s="1" t="s">
        <v>81</v>
      </c>
      <c r="E1" s="1" t="s">
        <v>82</v>
      </c>
    </row>
    <row r="2" spans="1:5" ht="15">
      <c r="A2">
        <v>1</v>
      </c>
      <c r="B2">
        <v>2</v>
      </c>
      <c r="C2">
        <v>3</v>
      </c>
      <c r="D2">
        <v>66</v>
      </c>
      <c r="E2" t="s">
        <v>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78</v>
      </c>
      <c r="B1" s="1" t="s">
        <v>79</v>
      </c>
      <c r="C1" s="1" t="s">
        <v>80</v>
      </c>
      <c r="D1" s="1" t="s">
        <v>81</v>
      </c>
      <c r="E1" s="1" t="s">
        <v>82</v>
      </c>
    </row>
    <row r="2" spans="1:5" ht="15">
      <c r="A2">
        <v>1</v>
      </c>
      <c r="B2">
        <v>1</v>
      </c>
      <c r="C2">
        <v>18</v>
      </c>
      <c r="D2">
        <v>86</v>
      </c>
      <c r="E2" t="s">
        <v>83</v>
      </c>
    </row>
    <row r="3" spans="1:5" ht="15">
      <c r="A3">
        <v>2</v>
      </c>
      <c r="B3">
        <v>89</v>
      </c>
      <c r="C3">
        <v>5</v>
      </c>
      <c r="D3">
        <v>97</v>
      </c>
      <c r="E3" t="s">
        <v>85</v>
      </c>
    </row>
    <row r="4" spans="1:5" ht="15">
      <c r="A4">
        <v>7</v>
      </c>
      <c r="B4">
        <v>89</v>
      </c>
      <c r="C4">
        <v>10</v>
      </c>
      <c r="D4">
        <v>99</v>
      </c>
      <c r="E4" t="s">
        <v>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111"/>
  <sheetViews>
    <sheetView tabSelected="1" zoomScalePageLayoutView="0" workbookViewId="0" topLeftCell="A1">
      <selection activeCell="D4" sqref="D4"/>
    </sheetView>
  </sheetViews>
  <sheetFormatPr defaultColWidth="46.140625" defaultRowHeight="15"/>
  <cols>
    <col min="1" max="1" width="5.421875" style="0" customWidth="1"/>
    <col min="2" max="2" width="42.28125" style="0" customWidth="1"/>
    <col min="3" max="3" width="22.140625" style="0" customWidth="1"/>
    <col min="4" max="4" width="20.8515625" style="0" customWidth="1"/>
    <col min="5" max="5" width="16.57421875" style="0" customWidth="1"/>
    <col min="6" max="6" width="17.421875" style="0" customWidth="1"/>
    <col min="7" max="7" width="17.57421875" style="0" customWidth="1"/>
    <col min="8" max="8" width="19.421875" style="0" customWidth="1"/>
    <col min="9" max="9" width="15.7109375" style="0" customWidth="1"/>
    <col min="10" max="10" width="17.421875" style="0" customWidth="1"/>
    <col min="11" max="11" width="22.8515625" style="0" customWidth="1"/>
    <col min="12" max="12" width="32.28125" style="0" customWidth="1"/>
    <col min="13" max="13" width="30.00390625" style="0" bestFit="1" customWidth="1"/>
    <col min="14" max="14" width="13.421875" style="0" bestFit="1" customWidth="1"/>
    <col min="15" max="15" width="14.28125" style="0" bestFit="1" customWidth="1"/>
    <col min="16" max="16" width="13.140625" style="0" bestFit="1" customWidth="1"/>
    <col min="17" max="17" width="24.421875" style="0" customWidth="1"/>
    <col min="18" max="18" width="14.00390625" style="0" bestFit="1" customWidth="1"/>
    <col min="19" max="19" width="13.421875" style="0" bestFit="1" customWidth="1"/>
  </cols>
  <sheetData>
    <row r="1" spans="1:17" ht="15.75">
      <c r="A1" s="17"/>
      <c r="B1" s="250" t="s">
        <v>186</v>
      </c>
      <c r="C1" s="170"/>
      <c r="D1" s="55"/>
      <c r="E1" s="20"/>
      <c r="F1" s="17"/>
      <c r="G1" s="17"/>
      <c r="H1" s="17"/>
      <c r="I1" s="17"/>
      <c r="J1" s="17"/>
      <c r="K1" s="17"/>
      <c r="L1" s="17"/>
      <c r="M1" s="17"/>
      <c r="N1" s="17"/>
      <c r="O1" s="17"/>
      <c r="P1" s="17"/>
      <c r="Q1" s="17"/>
    </row>
    <row r="2" spans="1:17" ht="15.75">
      <c r="A2" s="17"/>
      <c r="B2" s="18"/>
      <c r="C2" s="18"/>
      <c r="D2" s="19"/>
      <c r="E2" s="20"/>
      <c r="F2" s="17"/>
      <c r="G2" s="17"/>
      <c r="H2" s="17"/>
      <c r="I2" s="17"/>
      <c r="J2" s="17"/>
      <c r="K2" s="17"/>
      <c r="L2" s="17"/>
      <c r="M2" s="17"/>
      <c r="N2" s="17"/>
      <c r="O2" s="17"/>
      <c r="P2" s="17"/>
      <c r="Q2" s="17"/>
    </row>
    <row r="3" spans="1:17" ht="15.75">
      <c r="A3" s="17"/>
      <c r="B3" s="58" t="s">
        <v>172</v>
      </c>
      <c r="C3" s="54"/>
      <c r="D3" s="55"/>
      <c r="E3" s="59"/>
      <c r="F3" s="60"/>
      <c r="G3" s="60"/>
      <c r="H3" s="60"/>
      <c r="I3" s="60"/>
      <c r="J3" s="60"/>
      <c r="K3" s="60"/>
      <c r="L3" s="17"/>
      <c r="M3" s="17"/>
      <c r="N3" s="17"/>
      <c r="O3" s="17"/>
      <c r="P3" s="17"/>
      <c r="Q3" s="17"/>
    </row>
    <row r="4" spans="1:17" ht="15">
      <c r="A4" s="16"/>
      <c r="B4" s="61"/>
      <c r="C4" s="61"/>
      <c r="D4" s="61"/>
      <c r="E4" s="61"/>
      <c r="F4" s="61"/>
      <c r="G4" s="61"/>
      <c r="H4" s="61"/>
      <c r="I4" s="61"/>
      <c r="J4" s="61"/>
      <c r="K4" s="61"/>
      <c r="L4" s="16"/>
      <c r="M4" s="16"/>
      <c r="N4" s="16"/>
      <c r="O4" s="16"/>
      <c r="P4" s="21"/>
      <c r="Q4" s="16"/>
    </row>
    <row r="5" spans="1:17" ht="15">
      <c r="A5" s="16"/>
      <c r="B5" s="160" t="s">
        <v>68</v>
      </c>
      <c r="C5" s="160"/>
      <c r="D5" s="160"/>
      <c r="E5" s="160"/>
      <c r="F5" s="160"/>
      <c r="G5" s="160"/>
      <c r="H5" s="160"/>
      <c r="I5" s="160"/>
      <c r="J5" s="160"/>
      <c r="K5" s="160"/>
      <c r="L5" s="16"/>
      <c r="M5" s="16"/>
      <c r="N5" s="16"/>
      <c r="O5" s="16"/>
      <c r="P5" s="21"/>
      <c r="Q5" s="16"/>
    </row>
    <row r="6" spans="1:17" ht="15">
      <c r="A6" s="16"/>
      <c r="B6" s="62"/>
      <c r="C6" s="62"/>
      <c r="D6" s="62"/>
      <c r="E6" s="62"/>
      <c r="F6" s="62"/>
      <c r="G6" s="62"/>
      <c r="H6" s="62"/>
      <c r="I6" s="62"/>
      <c r="J6" s="62"/>
      <c r="K6" s="62"/>
      <c r="L6" s="16"/>
      <c r="M6" s="16"/>
      <c r="N6" s="16"/>
      <c r="O6" s="16"/>
      <c r="P6" s="21"/>
      <c r="Q6" s="16"/>
    </row>
    <row r="7" spans="1:19" ht="15">
      <c r="A7" s="16"/>
      <c r="B7" s="62" t="s">
        <v>132</v>
      </c>
      <c r="C7" s="62"/>
      <c r="D7" s="62"/>
      <c r="E7" s="62"/>
      <c r="F7" s="62"/>
      <c r="G7" s="62"/>
      <c r="H7" s="62"/>
      <c r="I7" s="62"/>
      <c r="J7" s="62"/>
      <c r="K7" s="62"/>
      <c r="L7" s="16"/>
      <c r="M7" s="16"/>
      <c r="N7" s="16"/>
      <c r="O7" s="16"/>
      <c r="P7" s="21"/>
      <c r="Q7" s="16"/>
      <c r="R7" s="162"/>
      <c r="S7" s="10"/>
    </row>
    <row r="8" spans="1:19" ht="15">
      <c r="A8" s="16"/>
      <c r="B8" s="23"/>
      <c r="C8" s="22"/>
      <c r="D8" s="22"/>
      <c r="E8" s="22"/>
      <c r="F8" s="22"/>
      <c r="G8" s="22"/>
      <c r="H8" s="22"/>
      <c r="I8" s="22"/>
      <c r="J8" s="22"/>
      <c r="K8" s="22"/>
      <c r="L8" s="16"/>
      <c r="M8" s="16"/>
      <c r="N8" s="16"/>
      <c r="O8" s="16"/>
      <c r="P8" s="21"/>
      <c r="Q8" s="16"/>
      <c r="R8" s="162"/>
      <c r="S8" s="10"/>
    </row>
    <row r="9" spans="1:25" ht="33">
      <c r="A9" s="24"/>
      <c r="B9" s="63" t="s">
        <v>69</v>
      </c>
      <c r="C9" s="64" t="s">
        <v>55</v>
      </c>
      <c r="D9" s="64" t="s">
        <v>12</v>
      </c>
      <c r="E9" s="64" t="s">
        <v>13</v>
      </c>
      <c r="F9" s="64" t="s">
        <v>14</v>
      </c>
      <c r="G9" s="64" t="s">
        <v>15</v>
      </c>
      <c r="H9" s="64" t="s">
        <v>16</v>
      </c>
      <c r="I9" s="64" t="s">
        <v>17</v>
      </c>
      <c r="J9" s="64" t="s">
        <v>18</v>
      </c>
      <c r="K9" s="64" t="s">
        <v>19</v>
      </c>
      <c r="L9" s="63" t="s">
        <v>20</v>
      </c>
      <c r="M9" s="16"/>
      <c r="N9" s="30"/>
      <c r="O9" s="25"/>
      <c r="P9" s="26"/>
      <c r="Q9" s="27"/>
      <c r="R9" s="6"/>
      <c r="S9" s="6"/>
      <c r="T9" s="6"/>
      <c r="U9" s="3"/>
      <c r="V9" s="3"/>
      <c r="W9" s="3"/>
      <c r="X9" s="2"/>
      <c r="Y9" s="2"/>
    </row>
    <row r="10" spans="1:25" ht="15">
      <c r="A10" s="24"/>
      <c r="B10" s="65" t="s">
        <v>173</v>
      </c>
      <c r="C10" s="66" t="s">
        <v>105</v>
      </c>
      <c r="D10" s="67">
        <v>42368</v>
      </c>
      <c r="E10" s="68">
        <v>72884714</v>
      </c>
      <c r="F10" s="69">
        <v>0.5</v>
      </c>
      <c r="G10" s="70">
        <v>1.32</v>
      </c>
      <c r="H10" s="71">
        <v>96207822.48</v>
      </c>
      <c r="I10" s="144">
        <v>0.1021</v>
      </c>
      <c r="J10" s="231">
        <v>0.00792</v>
      </c>
      <c r="K10" s="231">
        <v>0.007955</v>
      </c>
      <c r="L10" s="69" t="s">
        <v>57</v>
      </c>
      <c r="M10" s="16"/>
      <c r="N10" s="161"/>
      <c r="O10" s="28"/>
      <c r="P10" s="29"/>
      <c r="Q10" s="16"/>
      <c r="R10" s="6"/>
      <c r="S10" s="163"/>
      <c r="T10" s="5"/>
      <c r="U10" s="5"/>
      <c r="V10" s="3"/>
      <c r="W10" s="3"/>
      <c r="X10" s="2"/>
      <c r="Y10" s="2"/>
    </row>
    <row r="11" spans="1:25" ht="15">
      <c r="A11" s="16"/>
      <c r="B11" s="85" t="s">
        <v>9</v>
      </c>
      <c r="C11" s="75" t="s">
        <v>99</v>
      </c>
      <c r="D11" s="67">
        <v>42368</v>
      </c>
      <c r="E11" s="77">
        <v>87081804</v>
      </c>
      <c r="F11" s="84">
        <v>1</v>
      </c>
      <c r="G11" s="79">
        <v>2.43</v>
      </c>
      <c r="H11" s="80">
        <v>211608783.72</v>
      </c>
      <c r="I11" s="145">
        <v>0.0287</v>
      </c>
      <c r="J11" s="232">
        <v>0.017419</v>
      </c>
      <c r="K11" s="232">
        <v>0.017498</v>
      </c>
      <c r="L11" s="78" t="s">
        <v>57</v>
      </c>
      <c r="M11" s="16"/>
      <c r="N11" s="161"/>
      <c r="O11" s="28"/>
      <c r="P11" s="29"/>
      <c r="Q11" s="16"/>
      <c r="R11" s="6"/>
      <c r="S11" s="163"/>
      <c r="T11" s="5"/>
      <c r="U11" s="5"/>
      <c r="V11" s="3"/>
      <c r="W11" s="3"/>
      <c r="X11" s="2"/>
      <c r="Y11" s="2"/>
    </row>
    <row r="12" spans="1:25" ht="15">
      <c r="A12" s="16"/>
      <c r="B12" s="85" t="s">
        <v>174</v>
      </c>
      <c r="C12" s="75" t="s">
        <v>77</v>
      </c>
      <c r="D12" s="67">
        <v>42368</v>
      </c>
      <c r="E12" s="77">
        <v>25387456</v>
      </c>
      <c r="F12" s="84">
        <v>1</v>
      </c>
      <c r="G12" s="79">
        <v>12.1</v>
      </c>
      <c r="H12" s="80">
        <v>307188217.6</v>
      </c>
      <c r="I12" s="145">
        <v>0.0364</v>
      </c>
      <c r="J12" s="232">
        <v>0.025287</v>
      </c>
      <c r="K12" s="232">
        <v>0.025401</v>
      </c>
      <c r="L12" s="78" t="s">
        <v>57</v>
      </c>
      <c r="M12" s="16"/>
      <c r="N12" s="161"/>
      <c r="O12" s="28"/>
      <c r="P12" s="29"/>
      <c r="Q12" s="16"/>
      <c r="R12" s="6"/>
      <c r="S12" s="163"/>
      <c r="T12" s="5"/>
      <c r="U12" s="5"/>
      <c r="V12" s="3"/>
      <c r="W12" s="3"/>
      <c r="X12" s="2"/>
      <c r="Y12" s="2"/>
    </row>
    <row r="13" spans="1:25" ht="15">
      <c r="A13" s="16"/>
      <c r="B13" s="85" t="s">
        <v>29</v>
      </c>
      <c r="C13" s="75" t="s">
        <v>24</v>
      </c>
      <c r="D13" s="67">
        <v>42368</v>
      </c>
      <c r="E13" s="77">
        <v>524366</v>
      </c>
      <c r="F13" s="78">
        <v>3.3</v>
      </c>
      <c r="G13" s="79">
        <v>77</v>
      </c>
      <c r="H13" s="80">
        <v>40376182</v>
      </c>
      <c r="I13" s="145">
        <v>0.0605</v>
      </c>
      <c r="J13" s="232">
        <v>0.003324</v>
      </c>
      <c r="K13" s="232">
        <v>0.003339</v>
      </c>
      <c r="L13" s="78" t="s">
        <v>57</v>
      </c>
      <c r="M13" s="16"/>
      <c r="N13" s="161"/>
      <c r="O13" s="28"/>
      <c r="P13" s="29"/>
      <c r="Q13" s="16"/>
      <c r="R13" s="6"/>
      <c r="S13" s="163"/>
      <c r="T13" s="5"/>
      <c r="U13" s="5"/>
      <c r="V13" s="3"/>
      <c r="W13" s="3"/>
      <c r="X13" s="2"/>
      <c r="Y13" s="2"/>
    </row>
    <row r="14" spans="1:25" s="181" customFormat="1" ht="15">
      <c r="A14" s="16"/>
      <c r="B14" s="85" t="s">
        <v>63</v>
      </c>
      <c r="C14" s="75" t="s">
        <v>103</v>
      </c>
      <c r="D14" s="67">
        <v>42367</v>
      </c>
      <c r="E14" s="77">
        <v>2622273</v>
      </c>
      <c r="F14" s="78">
        <v>0.1</v>
      </c>
      <c r="G14" s="79">
        <v>0.36</v>
      </c>
      <c r="H14" s="80">
        <v>944018.28</v>
      </c>
      <c r="I14" s="145">
        <v>0.0281</v>
      </c>
      <c r="J14" s="232">
        <v>7.8E-05</v>
      </c>
      <c r="K14" s="232">
        <v>7.8E-05</v>
      </c>
      <c r="L14" s="69" t="s">
        <v>138</v>
      </c>
      <c r="M14" s="16"/>
      <c r="N14" s="161"/>
      <c r="O14" s="28"/>
      <c r="P14" s="29"/>
      <c r="Q14" s="16"/>
      <c r="R14" s="6"/>
      <c r="S14" s="163"/>
      <c r="T14" s="5"/>
      <c r="U14" s="5"/>
      <c r="V14" s="3"/>
      <c r="W14" s="3"/>
      <c r="X14" s="2"/>
      <c r="Y14" s="2"/>
    </row>
    <row r="15" spans="1:25" ht="15">
      <c r="A15" s="16"/>
      <c r="B15" s="85" t="s">
        <v>66</v>
      </c>
      <c r="C15" s="75" t="s">
        <v>100</v>
      </c>
      <c r="D15" s="67">
        <v>42368</v>
      </c>
      <c r="E15" s="77">
        <v>36796026</v>
      </c>
      <c r="F15" s="78">
        <v>0.1</v>
      </c>
      <c r="G15" s="79">
        <v>0.1055</v>
      </c>
      <c r="H15" s="80">
        <v>3881980.74</v>
      </c>
      <c r="I15" s="145">
        <v>0.0631</v>
      </c>
      <c r="J15" s="232">
        <v>0.00032</v>
      </c>
      <c r="K15" s="232">
        <v>0.000321</v>
      </c>
      <c r="L15" s="78" t="s">
        <v>57</v>
      </c>
      <c r="M15" s="16"/>
      <c r="N15" s="161"/>
      <c r="O15" s="28"/>
      <c r="P15" s="29"/>
      <c r="Q15" s="16"/>
      <c r="R15" s="6"/>
      <c r="S15" s="163"/>
      <c r="T15" s="5"/>
      <c r="U15" s="5"/>
      <c r="V15" s="3"/>
      <c r="W15" s="3"/>
      <c r="X15" s="2"/>
      <c r="Y15" s="2"/>
    </row>
    <row r="16" spans="1:25" ht="15">
      <c r="A16" s="16"/>
      <c r="B16" s="85" t="s">
        <v>89</v>
      </c>
      <c r="C16" s="75" t="s">
        <v>87</v>
      </c>
      <c r="D16" s="67">
        <v>42368</v>
      </c>
      <c r="E16" s="77">
        <v>10758648186</v>
      </c>
      <c r="F16" s="78">
        <v>0.1</v>
      </c>
      <c r="G16" s="79">
        <v>0.29</v>
      </c>
      <c r="H16" s="80">
        <v>3120007973.94</v>
      </c>
      <c r="I16" s="145">
        <v>0.1899</v>
      </c>
      <c r="J16" s="232">
        <v>0.256831</v>
      </c>
      <c r="K16" s="232">
        <v>0.257991</v>
      </c>
      <c r="L16" s="78" t="s">
        <v>57</v>
      </c>
      <c r="M16" s="16"/>
      <c r="N16" s="161"/>
      <c r="O16" s="28"/>
      <c r="P16" s="29"/>
      <c r="Q16" s="16"/>
      <c r="R16" s="6"/>
      <c r="S16" s="163"/>
      <c r="T16" s="5"/>
      <c r="U16" s="5"/>
      <c r="V16" s="3"/>
      <c r="W16" s="3"/>
      <c r="X16" s="2"/>
      <c r="Y16" s="2"/>
    </row>
    <row r="17" spans="1:25" ht="15">
      <c r="A17" s="16"/>
      <c r="B17" s="82" t="s">
        <v>175</v>
      </c>
      <c r="C17" s="83" t="s">
        <v>106</v>
      </c>
      <c r="D17" s="67">
        <v>42368</v>
      </c>
      <c r="E17" s="77">
        <v>5832482</v>
      </c>
      <c r="F17" s="84">
        <v>0.1</v>
      </c>
      <c r="G17" s="79">
        <v>0.112</v>
      </c>
      <c r="H17" s="80">
        <v>653237.98</v>
      </c>
      <c r="I17" s="145">
        <v>0.1542</v>
      </c>
      <c r="J17" s="232">
        <v>5.4E-05</v>
      </c>
      <c r="K17" s="232">
        <v>5.4E-05</v>
      </c>
      <c r="L17" s="69" t="s">
        <v>138</v>
      </c>
      <c r="M17" s="16"/>
      <c r="N17" s="16"/>
      <c r="O17" s="28"/>
      <c r="P17" s="29"/>
      <c r="Q17" s="16"/>
      <c r="R17" s="6"/>
      <c r="S17" s="163"/>
      <c r="T17" s="5"/>
      <c r="U17" s="5"/>
      <c r="V17" s="3"/>
      <c r="W17" s="3"/>
      <c r="X17" s="2"/>
      <c r="Y17" s="2"/>
    </row>
    <row r="18" spans="1:25" ht="15">
      <c r="A18" s="16"/>
      <c r="B18" s="85" t="s">
        <v>92</v>
      </c>
      <c r="C18" s="75" t="s">
        <v>25</v>
      </c>
      <c r="D18" s="67">
        <v>42368</v>
      </c>
      <c r="E18" s="77">
        <v>1275032</v>
      </c>
      <c r="F18" s="78">
        <v>0.1</v>
      </c>
      <c r="G18" s="79">
        <v>11.2</v>
      </c>
      <c r="H18" s="80">
        <v>14280358.4</v>
      </c>
      <c r="I18" s="145">
        <v>0.6793</v>
      </c>
      <c r="J18" s="232">
        <v>0.001176</v>
      </c>
      <c r="K18" s="232">
        <v>0.001181</v>
      </c>
      <c r="L18" s="69" t="s">
        <v>138</v>
      </c>
      <c r="M18" s="16"/>
      <c r="N18" s="161"/>
      <c r="O18" s="28"/>
      <c r="P18" s="29"/>
      <c r="Q18" s="16"/>
      <c r="R18" s="6"/>
      <c r="S18" s="163"/>
      <c r="T18" s="5"/>
      <c r="U18" s="5"/>
      <c r="V18" s="3"/>
      <c r="W18" s="3"/>
      <c r="X18" s="8"/>
      <c r="Y18" s="8"/>
    </row>
    <row r="19" spans="1:25" ht="15">
      <c r="A19" s="16"/>
      <c r="B19" s="85" t="s">
        <v>93</v>
      </c>
      <c r="C19" s="75" t="s">
        <v>107</v>
      </c>
      <c r="D19" s="67">
        <v>42356</v>
      </c>
      <c r="E19" s="77">
        <v>1311691</v>
      </c>
      <c r="F19" s="78">
        <v>2.5</v>
      </c>
      <c r="G19" s="79">
        <v>19.4</v>
      </c>
      <c r="H19" s="80">
        <v>25446805.4</v>
      </c>
      <c r="I19" s="145">
        <v>0.2099</v>
      </c>
      <c r="J19" s="232">
        <v>0.002095</v>
      </c>
      <c r="K19" s="232">
        <v>0.002104</v>
      </c>
      <c r="L19" s="78" t="s">
        <v>138</v>
      </c>
      <c r="M19" s="16"/>
      <c r="N19" s="161"/>
      <c r="O19" s="28"/>
      <c r="P19" s="29"/>
      <c r="Q19" s="16"/>
      <c r="R19" s="6"/>
      <c r="S19" s="163"/>
      <c r="T19" s="5"/>
      <c r="U19" s="5"/>
      <c r="V19" s="3"/>
      <c r="W19" s="3"/>
      <c r="X19" s="2"/>
      <c r="Y19" s="2"/>
    </row>
    <row r="20" spans="1:25" ht="15.75" customHeight="1">
      <c r="A20" s="16"/>
      <c r="B20" s="85" t="s">
        <v>94</v>
      </c>
      <c r="C20" s="75" t="s">
        <v>136</v>
      </c>
      <c r="D20" s="67">
        <v>42368</v>
      </c>
      <c r="E20" s="77">
        <v>22542960</v>
      </c>
      <c r="F20" s="78">
        <v>1</v>
      </c>
      <c r="G20" s="79">
        <v>27.2</v>
      </c>
      <c r="H20" s="80">
        <v>613168512</v>
      </c>
      <c r="I20" s="145">
        <v>0.0584</v>
      </c>
      <c r="J20" s="232">
        <v>0.050475</v>
      </c>
      <c r="K20" s="232">
        <v>0.050703</v>
      </c>
      <c r="L20" s="78" t="s">
        <v>57</v>
      </c>
      <c r="M20" s="16"/>
      <c r="N20" s="161"/>
      <c r="O20" s="28"/>
      <c r="P20" s="29"/>
      <c r="Q20" s="31"/>
      <c r="R20" s="6"/>
      <c r="S20" s="163"/>
      <c r="T20" s="5"/>
      <c r="U20" s="5"/>
      <c r="V20" s="3"/>
      <c r="W20" s="3"/>
      <c r="X20" s="8"/>
      <c r="Y20" s="8"/>
    </row>
    <row r="21" spans="1:25" ht="15">
      <c r="A21" s="16"/>
      <c r="B21" s="74" t="s">
        <v>65</v>
      </c>
      <c r="C21" s="75" t="s">
        <v>135</v>
      </c>
      <c r="D21" s="67">
        <v>42368</v>
      </c>
      <c r="E21" s="77">
        <v>27408381</v>
      </c>
      <c r="F21" s="78">
        <v>10</v>
      </c>
      <c r="G21" s="79">
        <v>6.42</v>
      </c>
      <c r="H21" s="80">
        <v>175961806.02</v>
      </c>
      <c r="I21" s="145">
        <v>0.0909</v>
      </c>
      <c r="J21" s="232">
        <v>0.014485</v>
      </c>
      <c r="K21" s="232">
        <v>0.01455</v>
      </c>
      <c r="L21" s="78" t="s">
        <v>57</v>
      </c>
      <c r="M21" s="16"/>
      <c r="N21" s="161"/>
      <c r="O21" s="28"/>
      <c r="P21" s="29"/>
      <c r="Q21" s="16"/>
      <c r="R21" s="6"/>
      <c r="S21" s="163"/>
      <c r="T21" s="5"/>
      <c r="U21" s="5"/>
      <c r="V21" s="3"/>
      <c r="W21" s="3"/>
      <c r="X21" s="2"/>
      <c r="Y21" s="2"/>
    </row>
    <row r="22" spans="1:25" ht="15">
      <c r="A22" s="16"/>
      <c r="B22" s="86" t="s">
        <v>1</v>
      </c>
      <c r="C22" s="87"/>
      <c r="D22" s="88"/>
      <c r="E22" s="89"/>
      <c r="F22" s="90"/>
      <c r="G22" s="91"/>
      <c r="H22" s="92">
        <v>4609725698.560001</v>
      </c>
      <c r="I22" s="93"/>
      <c r="J22" s="233">
        <v>0.379464</v>
      </c>
      <c r="K22" s="233">
        <v>0.38117500000000004</v>
      </c>
      <c r="L22" s="90"/>
      <c r="M22" s="30"/>
      <c r="N22" s="161"/>
      <c r="O22" s="32"/>
      <c r="P22" s="26"/>
      <c r="Q22" s="27"/>
      <c r="R22" s="6"/>
      <c r="S22" s="6"/>
      <c r="T22" s="6"/>
      <c r="U22" s="3"/>
      <c r="V22" s="3"/>
      <c r="W22" s="3"/>
      <c r="X22" s="8"/>
      <c r="Y22" s="8"/>
    </row>
    <row r="23" spans="1:25" ht="15">
      <c r="A23" s="16"/>
      <c r="B23" s="171"/>
      <c r="C23" s="175"/>
      <c r="D23" s="175"/>
      <c r="E23" s="175"/>
      <c r="F23" s="175"/>
      <c r="G23" s="175"/>
      <c r="H23" s="176"/>
      <c r="I23" s="172"/>
      <c r="J23" s="173"/>
      <c r="K23" s="173"/>
      <c r="L23" s="165"/>
      <c r="M23" s="165"/>
      <c r="N23" s="36"/>
      <c r="O23" s="27"/>
      <c r="P23" s="26"/>
      <c r="Q23" s="37"/>
      <c r="R23" s="8"/>
      <c r="S23" s="4"/>
      <c r="T23" s="3"/>
      <c r="U23" s="3"/>
      <c r="V23" s="3"/>
      <c r="W23" s="3"/>
      <c r="X23" s="8"/>
      <c r="Y23" s="8"/>
    </row>
    <row r="24" spans="1:25" ht="15">
      <c r="A24" s="16"/>
      <c r="B24" s="164"/>
      <c r="C24" s="33"/>
      <c r="D24" s="34"/>
      <c r="E24" s="28"/>
      <c r="F24" s="30"/>
      <c r="G24" s="35"/>
      <c r="H24" s="30"/>
      <c r="I24" s="38"/>
      <c r="J24" s="39"/>
      <c r="K24" s="40"/>
      <c r="L24" s="30"/>
      <c r="M24" s="30"/>
      <c r="N24" s="30"/>
      <c r="O24" s="27"/>
      <c r="P24" s="26"/>
      <c r="Q24" s="37"/>
      <c r="R24" s="8"/>
      <c r="S24" s="3"/>
      <c r="T24" s="3"/>
      <c r="U24" s="3"/>
      <c r="V24" s="3"/>
      <c r="W24" s="3"/>
      <c r="X24" s="8"/>
      <c r="Y24" s="8"/>
    </row>
    <row r="25" spans="1:25" ht="15">
      <c r="A25" s="16"/>
      <c r="B25" s="62" t="s">
        <v>129</v>
      </c>
      <c r="C25" s="33"/>
      <c r="D25" s="34"/>
      <c r="E25" s="28"/>
      <c r="F25" s="30"/>
      <c r="G25" s="35"/>
      <c r="H25" s="28"/>
      <c r="I25" s="38"/>
      <c r="J25" s="39"/>
      <c r="K25" s="40"/>
      <c r="L25" s="30"/>
      <c r="M25" s="30"/>
      <c r="N25" s="30"/>
      <c r="O25" s="27"/>
      <c r="P25" s="26"/>
      <c r="Q25" s="27"/>
      <c r="R25" s="3"/>
      <c r="S25" s="3"/>
      <c r="T25" s="3"/>
      <c r="U25" s="3"/>
      <c r="V25" s="3"/>
      <c r="W25" s="3"/>
      <c r="X25" s="8"/>
      <c r="Y25" s="8"/>
    </row>
    <row r="26" spans="1:25" ht="15">
      <c r="A26" s="16"/>
      <c r="B26" s="41"/>
      <c r="C26" s="33"/>
      <c r="D26" s="34"/>
      <c r="E26" s="28"/>
      <c r="F26" s="30"/>
      <c r="G26" s="35"/>
      <c r="H26" s="28"/>
      <c r="I26" s="38"/>
      <c r="J26" s="39"/>
      <c r="K26" s="40"/>
      <c r="L26" s="30"/>
      <c r="M26" s="30"/>
      <c r="N26" s="30"/>
      <c r="O26" s="27"/>
      <c r="P26" s="26"/>
      <c r="Q26" s="27"/>
      <c r="R26" s="3"/>
      <c r="S26" s="3"/>
      <c r="T26" s="3"/>
      <c r="U26" s="3"/>
      <c r="V26" s="3"/>
      <c r="W26" s="3"/>
      <c r="X26" s="8"/>
      <c r="Y26" s="8"/>
    </row>
    <row r="27" spans="1:25" ht="33">
      <c r="A27" s="16"/>
      <c r="B27" s="63" t="s">
        <v>69</v>
      </c>
      <c r="C27" s="64" t="s">
        <v>55</v>
      </c>
      <c r="D27" s="64" t="s">
        <v>12</v>
      </c>
      <c r="E27" s="64" t="s">
        <v>13</v>
      </c>
      <c r="F27" s="64" t="s">
        <v>14</v>
      </c>
      <c r="G27" s="64" t="s">
        <v>15</v>
      </c>
      <c r="H27" s="64" t="s">
        <v>16</v>
      </c>
      <c r="I27" s="64" t="s">
        <v>17</v>
      </c>
      <c r="J27" s="64" t="s">
        <v>18</v>
      </c>
      <c r="K27" s="64" t="s">
        <v>19</v>
      </c>
      <c r="L27" s="63" t="s">
        <v>20</v>
      </c>
      <c r="M27" s="24"/>
      <c r="N27" s="24"/>
      <c r="O27" s="25"/>
      <c r="P27" s="26"/>
      <c r="Q27" s="27"/>
      <c r="R27" s="3"/>
      <c r="S27" s="3"/>
      <c r="T27" s="3"/>
      <c r="U27" s="3"/>
      <c r="V27" s="3"/>
      <c r="W27" s="3"/>
      <c r="X27" s="2"/>
      <c r="Y27" s="2"/>
    </row>
    <row r="28" spans="1:25" s="207" customFormat="1" ht="33">
      <c r="A28" s="16"/>
      <c r="B28" s="94" t="s">
        <v>7</v>
      </c>
      <c r="C28" s="83" t="s">
        <v>102</v>
      </c>
      <c r="D28" s="67">
        <v>42212</v>
      </c>
      <c r="E28" s="68">
        <v>89249</v>
      </c>
      <c r="F28" s="95">
        <v>2.5</v>
      </c>
      <c r="G28" s="70">
        <v>116.6335</v>
      </c>
      <c r="H28" s="71">
        <v>10409423.24</v>
      </c>
      <c r="I28" s="144">
        <v>0.7189</v>
      </c>
      <c r="J28" s="231">
        <v>0.000857</v>
      </c>
      <c r="K28" s="231">
        <v>0.000861</v>
      </c>
      <c r="L28" s="188" t="s">
        <v>163</v>
      </c>
      <c r="M28" s="16"/>
      <c r="N28" s="30"/>
      <c r="O28" s="28"/>
      <c r="P28" s="29"/>
      <c r="Q28" s="16"/>
      <c r="R28" s="6"/>
      <c r="S28" s="163"/>
      <c r="T28" s="5"/>
      <c r="U28" s="155"/>
      <c r="V28" s="3"/>
      <c r="W28" s="3"/>
      <c r="X28" s="2"/>
      <c r="Y28" s="2"/>
    </row>
    <row r="29" spans="1:25" ht="15">
      <c r="A29" s="16"/>
      <c r="B29" s="82" t="s">
        <v>64</v>
      </c>
      <c r="C29" s="83" t="s">
        <v>101</v>
      </c>
      <c r="D29" s="67">
        <v>42199</v>
      </c>
      <c r="E29" s="77">
        <v>60054</v>
      </c>
      <c r="F29" s="84">
        <v>11.6</v>
      </c>
      <c r="G29" s="79">
        <v>4</v>
      </c>
      <c r="H29" s="80">
        <v>240216</v>
      </c>
      <c r="I29" s="145">
        <v>0.1251</v>
      </c>
      <c r="J29" s="232">
        <v>2E-05</v>
      </c>
      <c r="K29" s="232">
        <v>2E-05</v>
      </c>
      <c r="L29" s="78" t="s">
        <v>161</v>
      </c>
      <c r="M29" s="16"/>
      <c r="N29" s="16"/>
      <c r="O29" s="28"/>
      <c r="P29" s="29"/>
      <c r="Q29" s="16"/>
      <c r="R29" s="6"/>
      <c r="S29" s="180"/>
      <c r="T29" s="5"/>
      <c r="U29" s="155"/>
      <c r="V29" s="9"/>
      <c r="W29" s="9"/>
      <c r="X29" s="8"/>
      <c r="Y29" s="8"/>
    </row>
    <row r="30" spans="1:17" ht="15">
      <c r="A30" s="16"/>
      <c r="B30" s="97" t="s">
        <v>1</v>
      </c>
      <c r="C30" s="90"/>
      <c r="D30" s="90"/>
      <c r="E30" s="90"/>
      <c r="F30" s="90"/>
      <c r="G30" s="90"/>
      <c r="H30" s="98">
        <v>10649639.24</v>
      </c>
      <c r="I30" s="90"/>
      <c r="J30" s="57">
        <v>0.0008770000000000001</v>
      </c>
      <c r="K30" s="57">
        <v>0.0008810000000000001</v>
      </c>
      <c r="L30" s="90"/>
      <c r="M30" s="16"/>
      <c r="N30" s="16"/>
      <c r="O30" s="105"/>
      <c r="P30" s="21"/>
      <c r="Q30" s="16"/>
    </row>
    <row r="31" spans="1:18" ht="15">
      <c r="A31" s="16"/>
      <c r="B31" s="16"/>
      <c r="C31" s="16"/>
      <c r="D31" s="16"/>
      <c r="E31" s="16"/>
      <c r="F31" s="16"/>
      <c r="G31" s="16"/>
      <c r="H31" s="42"/>
      <c r="I31" s="42"/>
      <c r="J31" s="173"/>
      <c r="K31" s="173"/>
      <c r="L31" s="16"/>
      <c r="M31" s="16"/>
      <c r="N31" s="16"/>
      <c r="O31" s="16"/>
      <c r="P31" s="21"/>
      <c r="Q31" s="16"/>
      <c r="R31" s="15"/>
    </row>
    <row r="32" spans="1:18" ht="15">
      <c r="A32" s="16"/>
      <c r="B32" s="169"/>
      <c r="C32" s="169"/>
      <c r="D32" s="169"/>
      <c r="E32" s="169"/>
      <c r="F32" s="169"/>
      <c r="G32" s="169"/>
      <c r="H32" s="169"/>
      <c r="I32" s="169"/>
      <c r="J32" s="169"/>
      <c r="K32" s="169"/>
      <c r="L32" s="169"/>
      <c r="M32" s="16"/>
      <c r="N32" s="16"/>
      <c r="O32" s="16"/>
      <c r="P32" s="21"/>
      <c r="Q32" s="16"/>
      <c r="R32" s="15"/>
    </row>
    <row r="33" spans="1:17" ht="15">
      <c r="A33" s="16"/>
      <c r="B33" s="16"/>
      <c r="C33" s="16"/>
      <c r="D33" s="16"/>
      <c r="E33" s="16"/>
      <c r="F33" s="16"/>
      <c r="G33" s="16"/>
      <c r="H33" s="16"/>
      <c r="I33" s="16"/>
      <c r="J33" s="16"/>
      <c r="K33" s="16"/>
      <c r="L33" s="16"/>
      <c r="M33" s="16"/>
      <c r="N33" s="16"/>
      <c r="O33" s="16"/>
      <c r="P33" s="21"/>
      <c r="Q33" s="16"/>
    </row>
    <row r="34" spans="1:17" ht="15">
      <c r="A34" s="36"/>
      <c r="B34" s="160" t="s">
        <v>133</v>
      </c>
      <c r="C34" s="160"/>
      <c r="D34" s="160"/>
      <c r="E34" s="160"/>
      <c r="F34" s="160"/>
      <c r="G34" s="160"/>
      <c r="H34" s="160"/>
      <c r="I34" s="160"/>
      <c r="J34" s="160"/>
      <c r="K34" s="160"/>
      <c r="L34" s="36"/>
      <c r="M34" s="36"/>
      <c r="N34" s="36"/>
      <c r="O34" s="36"/>
      <c r="P34" s="36"/>
      <c r="Q34" s="36"/>
    </row>
    <row r="35" spans="1:17" ht="15">
      <c r="A35" s="36"/>
      <c r="B35" s="160"/>
      <c r="C35" s="160"/>
      <c r="D35" s="160"/>
      <c r="E35" s="160"/>
      <c r="F35" s="160"/>
      <c r="G35" s="160"/>
      <c r="H35" s="160"/>
      <c r="I35" s="160"/>
      <c r="J35" s="160"/>
      <c r="K35" s="160"/>
      <c r="L35" s="36"/>
      <c r="M35" s="36"/>
      <c r="N35" s="36"/>
      <c r="O35" s="36"/>
      <c r="P35" s="36"/>
      <c r="Q35" s="36"/>
    </row>
    <row r="36" spans="1:17" ht="15">
      <c r="A36" s="36"/>
      <c r="B36" s="45" t="s">
        <v>134</v>
      </c>
      <c r="C36" s="45"/>
      <c r="D36" s="45"/>
      <c r="E36" s="45"/>
      <c r="F36" s="45"/>
      <c r="G36" s="45"/>
      <c r="H36" s="45"/>
      <c r="I36" s="45"/>
      <c r="J36" s="45"/>
      <c r="K36" s="45"/>
      <c r="L36" s="36"/>
      <c r="M36" s="36"/>
      <c r="N36" s="36"/>
      <c r="O36" s="36"/>
      <c r="P36" s="36"/>
      <c r="Q36" s="36"/>
    </row>
    <row r="37" spans="1:17" ht="43.5">
      <c r="A37" s="24"/>
      <c r="B37" s="63" t="s">
        <v>69</v>
      </c>
      <c r="C37" s="64" t="s">
        <v>13</v>
      </c>
      <c r="D37" s="64" t="s">
        <v>30</v>
      </c>
      <c r="E37" s="64" t="s">
        <v>42</v>
      </c>
      <c r="F37" s="64" t="s">
        <v>15</v>
      </c>
      <c r="G37" s="64" t="s">
        <v>16</v>
      </c>
      <c r="H37" s="64" t="s">
        <v>17</v>
      </c>
      <c r="I37" s="64" t="s">
        <v>18</v>
      </c>
      <c r="J37" s="64" t="s">
        <v>19</v>
      </c>
      <c r="K37" s="63" t="s">
        <v>43</v>
      </c>
      <c r="L37" s="63" t="s">
        <v>20</v>
      </c>
      <c r="M37" s="24"/>
      <c r="N37" s="24"/>
      <c r="O37" s="24"/>
      <c r="P37" s="46"/>
      <c r="Q37" s="24"/>
    </row>
    <row r="38" spans="1:18" ht="22.5">
      <c r="A38" s="16"/>
      <c r="B38" s="182" t="s">
        <v>75</v>
      </c>
      <c r="C38" s="183">
        <v>23159</v>
      </c>
      <c r="D38" s="184">
        <v>38552</v>
      </c>
      <c r="E38" s="183">
        <v>1490897.9999993</v>
      </c>
      <c r="F38" s="185">
        <v>67.9649</v>
      </c>
      <c r="G38" s="186">
        <v>1573999.12</v>
      </c>
      <c r="H38" s="147">
        <v>0.2</v>
      </c>
      <c r="I38" s="187">
        <v>0.00013</v>
      </c>
      <c r="J38" s="73">
        <v>0.00013</v>
      </c>
      <c r="K38" s="182" t="s">
        <v>51</v>
      </c>
      <c r="L38" s="188" t="s">
        <v>171</v>
      </c>
      <c r="M38" s="16"/>
      <c r="N38" s="16"/>
      <c r="O38" s="28"/>
      <c r="P38" s="29"/>
      <c r="Q38" s="30"/>
      <c r="R38" s="7"/>
    </row>
    <row r="39" spans="1:21" ht="24" customHeight="1">
      <c r="A39" s="16"/>
      <c r="B39" s="188" t="s">
        <v>6</v>
      </c>
      <c r="C39" s="189">
        <v>32016</v>
      </c>
      <c r="D39" s="190">
        <v>38552</v>
      </c>
      <c r="E39" s="189">
        <v>2652588.00000041</v>
      </c>
      <c r="F39" s="191">
        <v>81.6466</v>
      </c>
      <c r="G39" s="192">
        <v>2613997.55</v>
      </c>
      <c r="H39" s="146">
        <v>0.2</v>
      </c>
      <c r="I39" s="187">
        <v>0.000215</v>
      </c>
      <c r="J39" s="73">
        <v>0.000216</v>
      </c>
      <c r="K39" s="188" t="s">
        <v>51</v>
      </c>
      <c r="L39" s="188" t="s">
        <v>171</v>
      </c>
      <c r="M39" s="16"/>
      <c r="N39" s="16"/>
      <c r="O39" s="28"/>
      <c r="P39" s="29"/>
      <c r="Q39" s="30"/>
      <c r="R39" s="7"/>
      <c r="T39" s="235"/>
      <c r="U39" s="199"/>
    </row>
    <row r="40" spans="1:21" ht="15">
      <c r="A40" s="16"/>
      <c r="B40" s="194" t="s">
        <v>11</v>
      </c>
      <c r="C40" s="189">
        <v>194022</v>
      </c>
      <c r="D40" s="190">
        <v>38552</v>
      </c>
      <c r="E40" s="189">
        <v>656685.999994549</v>
      </c>
      <c r="F40" s="191">
        <v>0</v>
      </c>
      <c r="G40" s="192">
        <v>0</v>
      </c>
      <c r="H40" s="146">
        <v>0.33</v>
      </c>
      <c r="I40" s="187">
        <v>0</v>
      </c>
      <c r="J40" s="73">
        <v>0</v>
      </c>
      <c r="K40" s="194" t="s">
        <v>52</v>
      </c>
      <c r="L40" s="193" t="s">
        <v>50</v>
      </c>
      <c r="M40" s="16"/>
      <c r="N40" s="16"/>
      <c r="O40" s="28"/>
      <c r="P40" s="29"/>
      <c r="Q40" s="30"/>
      <c r="R40" s="7"/>
      <c r="T40" s="235"/>
      <c r="U40" s="199"/>
    </row>
    <row r="41" spans="1:21" ht="22.5">
      <c r="A41" s="16"/>
      <c r="B41" s="188" t="s">
        <v>26</v>
      </c>
      <c r="C41" s="189">
        <v>354468</v>
      </c>
      <c r="D41" s="190">
        <v>38552</v>
      </c>
      <c r="E41" s="189">
        <v>118840.000015108</v>
      </c>
      <c r="F41" s="191">
        <v>0.9504</v>
      </c>
      <c r="G41" s="192">
        <v>336886.39</v>
      </c>
      <c r="H41" s="146">
        <v>0.2043</v>
      </c>
      <c r="I41" s="187">
        <v>2.8E-05</v>
      </c>
      <c r="J41" s="73">
        <v>2.8E-05</v>
      </c>
      <c r="K41" s="188" t="s">
        <v>51</v>
      </c>
      <c r="L41" s="188" t="s">
        <v>162</v>
      </c>
      <c r="M41" s="16"/>
      <c r="N41" s="16"/>
      <c r="O41" s="28"/>
      <c r="P41" s="29"/>
      <c r="Q41" s="30"/>
      <c r="R41" s="7"/>
      <c r="T41" s="235"/>
      <c r="U41" s="199"/>
    </row>
    <row r="42" spans="1:21" ht="33">
      <c r="A42" s="16"/>
      <c r="B42" s="188" t="s">
        <v>71</v>
      </c>
      <c r="C42" s="189">
        <v>203160</v>
      </c>
      <c r="D42" s="190">
        <v>38552</v>
      </c>
      <c r="E42" s="189">
        <v>15194209.0000096</v>
      </c>
      <c r="F42" s="191">
        <v>81.0905</v>
      </c>
      <c r="G42" s="192">
        <v>16474345.98</v>
      </c>
      <c r="H42" s="146">
        <v>0.2</v>
      </c>
      <c r="I42" s="187">
        <v>0.001356</v>
      </c>
      <c r="J42" s="73">
        <v>0.001362</v>
      </c>
      <c r="K42" s="188" t="s">
        <v>51</v>
      </c>
      <c r="L42" s="188" t="s">
        <v>163</v>
      </c>
      <c r="M42" s="16"/>
      <c r="N42" s="16"/>
      <c r="O42" s="28"/>
      <c r="P42" s="29"/>
      <c r="Q42" s="30"/>
      <c r="R42" s="7"/>
      <c r="T42" s="235"/>
      <c r="U42" s="199"/>
    </row>
    <row r="43" spans="1:21" ht="15">
      <c r="A43" s="16"/>
      <c r="B43" s="188" t="s">
        <v>72</v>
      </c>
      <c r="C43" s="189">
        <v>27554</v>
      </c>
      <c r="D43" s="190">
        <v>38552</v>
      </c>
      <c r="E43" s="189">
        <v>675810.000000546</v>
      </c>
      <c r="F43" s="191">
        <v>0</v>
      </c>
      <c r="G43" s="192">
        <v>0</v>
      </c>
      <c r="H43" s="146">
        <v>0.2</v>
      </c>
      <c r="I43" s="187">
        <v>0</v>
      </c>
      <c r="J43" s="73">
        <v>0</v>
      </c>
      <c r="K43" s="188" t="s">
        <v>51</v>
      </c>
      <c r="L43" s="188" t="s">
        <v>165</v>
      </c>
      <c r="M43" s="16"/>
      <c r="N43" s="16"/>
      <c r="O43" s="28"/>
      <c r="P43" s="29"/>
      <c r="Q43" s="30"/>
      <c r="R43" s="7"/>
      <c r="T43" s="235"/>
      <c r="U43" s="199"/>
    </row>
    <row r="44" spans="1:21" ht="33">
      <c r="A44" s="16"/>
      <c r="B44" s="188" t="s">
        <v>73</v>
      </c>
      <c r="C44" s="189">
        <v>56675</v>
      </c>
      <c r="D44" s="190">
        <v>38552</v>
      </c>
      <c r="E44" s="189">
        <v>1706051.00000014</v>
      </c>
      <c r="F44" s="191">
        <v>20.4381</v>
      </c>
      <c r="G44" s="192">
        <v>1158329.32</v>
      </c>
      <c r="H44" s="146">
        <v>0.077</v>
      </c>
      <c r="I44" s="187">
        <v>9.5E-05</v>
      </c>
      <c r="J44" s="73">
        <v>9.6E-05</v>
      </c>
      <c r="K44" s="188" t="s">
        <v>51</v>
      </c>
      <c r="L44" s="188" t="s">
        <v>163</v>
      </c>
      <c r="M44" s="16"/>
      <c r="N44" s="16"/>
      <c r="O44" s="28"/>
      <c r="P44" s="29"/>
      <c r="Q44" s="30"/>
      <c r="R44" s="7"/>
      <c r="T44" s="235"/>
      <c r="U44" s="199"/>
    </row>
    <row r="45" spans="1:21" ht="22.5">
      <c r="A45" s="16"/>
      <c r="B45" s="188" t="s">
        <v>70</v>
      </c>
      <c r="C45" s="189">
        <v>2651113</v>
      </c>
      <c r="D45" s="190">
        <v>38552</v>
      </c>
      <c r="E45" s="189">
        <v>65441293.9998971</v>
      </c>
      <c r="F45" s="191">
        <v>66.0511</v>
      </c>
      <c r="G45" s="192">
        <v>175108929.87</v>
      </c>
      <c r="H45" s="146">
        <v>0.1999</v>
      </c>
      <c r="I45" s="187">
        <v>0.014415</v>
      </c>
      <c r="J45" s="73">
        <v>0.01448</v>
      </c>
      <c r="K45" s="188" t="s">
        <v>51</v>
      </c>
      <c r="L45" s="188" t="s">
        <v>171</v>
      </c>
      <c r="M45" s="16"/>
      <c r="N45" s="16"/>
      <c r="O45" s="28"/>
      <c r="P45" s="29"/>
      <c r="Q45" s="30"/>
      <c r="R45" s="7"/>
      <c r="T45" s="235"/>
      <c r="U45" s="199"/>
    </row>
    <row r="46" spans="1:21" ht="22.5">
      <c r="A46" s="16"/>
      <c r="B46" s="188" t="s">
        <v>176</v>
      </c>
      <c r="C46" s="189">
        <v>2875443</v>
      </c>
      <c r="D46" s="190">
        <v>40214</v>
      </c>
      <c r="E46" s="189">
        <v>131168262.999892</v>
      </c>
      <c r="F46" s="191">
        <v>173.1354</v>
      </c>
      <c r="G46" s="192">
        <v>497840973.98</v>
      </c>
      <c r="H46" s="146">
        <v>0.2</v>
      </c>
      <c r="I46" s="187">
        <v>0.040981</v>
      </c>
      <c r="J46" s="73">
        <v>0.041166</v>
      </c>
      <c r="K46" s="188" t="s">
        <v>51</v>
      </c>
      <c r="L46" s="188" t="s">
        <v>171</v>
      </c>
      <c r="M46" s="16"/>
      <c r="N46" s="16"/>
      <c r="O46" s="28"/>
      <c r="P46" s="29"/>
      <c r="Q46" s="30"/>
      <c r="R46" s="7"/>
      <c r="T46" s="235"/>
      <c r="U46" s="199"/>
    </row>
    <row r="47" spans="1:21" ht="22.5">
      <c r="A47" s="16"/>
      <c r="B47" s="188" t="s">
        <v>177</v>
      </c>
      <c r="C47" s="189">
        <v>27387940</v>
      </c>
      <c r="D47" s="190">
        <v>41060</v>
      </c>
      <c r="E47" s="189">
        <v>670353852.000049</v>
      </c>
      <c r="F47" s="191">
        <v>2.2944</v>
      </c>
      <c r="G47" s="192">
        <v>62838889.54</v>
      </c>
      <c r="H47" s="146">
        <v>0.2155</v>
      </c>
      <c r="I47" s="187">
        <v>0.005173</v>
      </c>
      <c r="J47" s="73">
        <v>0.005196</v>
      </c>
      <c r="K47" s="188" t="s">
        <v>51</v>
      </c>
      <c r="L47" s="188" t="s">
        <v>171</v>
      </c>
      <c r="M47" s="16"/>
      <c r="N47" s="16"/>
      <c r="O47" s="28"/>
      <c r="P47" s="29"/>
      <c r="Q47" s="30"/>
      <c r="R47" s="7"/>
      <c r="T47" s="235"/>
      <c r="U47" s="199"/>
    </row>
    <row r="48" spans="1:21" ht="22.5">
      <c r="A48" s="16"/>
      <c r="B48" s="188" t="s">
        <v>28</v>
      </c>
      <c r="C48" s="189">
        <v>75655</v>
      </c>
      <c r="D48" s="190">
        <v>38552</v>
      </c>
      <c r="E48" s="189">
        <v>132632.999998301</v>
      </c>
      <c r="F48" s="191">
        <v>22.7467</v>
      </c>
      <c r="G48" s="192">
        <v>1720901.59</v>
      </c>
      <c r="H48" s="146">
        <v>0.6994</v>
      </c>
      <c r="I48" s="187">
        <v>0.000142</v>
      </c>
      <c r="J48" s="73">
        <v>0.000142</v>
      </c>
      <c r="K48" s="188" t="s">
        <v>51</v>
      </c>
      <c r="L48" s="188" t="s">
        <v>162</v>
      </c>
      <c r="M48" s="16"/>
      <c r="N48" s="16"/>
      <c r="O48" s="28"/>
      <c r="P48" s="29"/>
      <c r="Q48" s="30"/>
      <c r="R48" s="7"/>
      <c r="T48" s="235"/>
      <c r="U48" s="199"/>
    </row>
    <row r="49" spans="1:21" s="178" customFormat="1" ht="22.5">
      <c r="A49" s="16"/>
      <c r="B49" s="188" t="s">
        <v>178</v>
      </c>
      <c r="C49" s="189">
        <v>56749014</v>
      </c>
      <c r="D49" s="190">
        <v>38552</v>
      </c>
      <c r="E49" s="189">
        <v>169541164.999822</v>
      </c>
      <c r="F49" s="191">
        <v>8.9939</v>
      </c>
      <c r="G49" s="192">
        <v>510394957.01</v>
      </c>
      <c r="H49" s="146">
        <v>0.1834</v>
      </c>
      <c r="I49" s="187">
        <v>0.042014</v>
      </c>
      <c r="J49" s="73">
        <v>0.042204</v>
      </c>
      <c r="K49" s="182" t="s">
        <v>51</v>
      </c>
      <c r="L49" s="188" t="s">
        <v>171</v>
      </c>
      <c r="M49" s="16"/>
      <c r="N49" s="16"/>
      <c r="O49" s="28"/>
      <c r="P49" s="29"/>
      <c r="Q49" s="30"/>
      <c r="R49" s="7"/>
      <c r="T49" s="235"/>
      <c r="U49" s="199"/>
    </row>
    <row r="50" spans="1:21" ht="22.5">
      <c r="A50" s="16"/>
      <c r="B50" s="188" t="s">
        <v>179</v>
      </c>
      <c r="C50" s="189">
        <v>9903524</v>
      </c>
      <c r="D50" s="190">
        <v>38552</v>
      </c>
      <c r="E50" s="189">
        <v>45765358.0003142</v>
      </c>
      <c r="F50" s="191">
        <v>12.7732</v>
      </c>
      <c r="G50" s="192">
        <v>126499692.76</v>
      </c>
      <c r="H50" s="146">
        <v>0.1339</v>
      </c>
      <c r="I50" s="187">
        <v>0.010413</v>
      </c>
      <c r="J50" s="73">
        <v>0.01046</v>
      </c>
      <c r="K50" s="188" t="s">
        <v>51</v>
      </c>
      <c r="L50" s="188" t="s">
        <v>171</v>
      </c>
      <c r="M50" s="16"/>
      <c r="N50" s="16"/>
      <c r="O50" s="28"/>
      <c r="P50" s="29"/>
      <c r="Q50" s="30"/>
      <c r="R50" s="7"/>
      <c r="T50" s="235"/>
      <c r="U50" s="199"/>
    </row>
    <row r="51" spans="1:21" ht="22.5">
      <c r="A51" s="16"/>
      <c r="B51" s="188" t="s">
        <v>41</v>
      </c>
      <c r="C51" s="189">
        <v>7796022</v>
      </c>
      <c r="D51" s="190">
        <v>38552</v>
      </c>
      <c r="E51" s="189">
        <v>165221141.000303</v>
      </c>
      <c r="F51" s="191">
        <v>32.5678</v>
      </c>
      <c r="G51" s="192">
        <v>253899285.29</v>
      </c>
      <c r="H51" s="146">
        <v>0.2199</v>
      </c>
      <c r="I51" s="187">
        <v>0.0209</v>
      </c>
      <c r="J51" s="73">
        <v>0.020995</v>
      </c>
      <c r="K51" s="188" t="s">
        <v>51</v>
      </c>
      <c r="L51" s="188" t="s">
        <v>168</v>
      </c>
      <c r="M51" s="16"/>
      <c r="N51" s="16"/>
      <c r="O51" s="28"/>
      <c r="P51" s="29"/>
      <c r="Q51" s="30"/>
      <c r="R51" s="7"/>
      <c r="T51" s="235"/>
      <c r="U51" s="199"/>
    </row>
    <row r="52" spans="1:21" ht="22.5">
      <c r="A52" s="16"/>
      <c r="B52" s="188" t="s">
        <v>59</v>
      </c>
      <c r="C52" s="189">
        <v>8167813</v>
      </c>
      <c r="D52" s="190">
        <v>38552</v>
      </c>
      <c r="E52" s="189">
        <v>113299903.999816</v>
      </c>
      <c r="F52" s="191">
        <v>26.3962</v>
      </c>
      <c r="G52" s="192">
        <v>215599225.51</v>
      </c>
      <c r="H52" s="146">
        <v>0.22</v>
      </c>
      <c r="I52" s="187">
        <v>0.017748</v>
      </c>
      <c r="J52" s="73">
        <v>0.017828</v>
      </c>
      <c r="K52" s="188" t="s">
        <v>51</v>
      </c>
      <c r="L52" s="188" t="s">
        <v>168</v>
      </c>
      <c r="M52" s="16"/>
      <c r="N52" s="16"/>
      <c r="O52" s="28"/>
      <c r="P52" s="29"/>
      <c r="Q52" s="30"/>
      <c r="R52" s="7"/>
      <c r="T52" s="235"/>
      <c r="U52" s="199"/>
    </row>
    <row r="53" spans="1:21" ht="22.5">
      <c r="A53" s="16"/>
      <c r="B53" s="188" t="s">
        <v>60</v>
      </c>
      <c r="C53" s="189">
        <v>9327282</v>
      </c>
      <c r="D53" s="190">
        <v>38552</v>
      </c>
      <c r="E53" s="189">
        <v>125918629.00016</v>
      </c>
      <c r="F53" s="191">
        <v>23.8333</v>
      </c>
      <c r="G53" s="192">
        <v>222299910.09</v>
      </c>
      <c r="H53" s="146">
        <v>0.2199</v>
      </c>
      <c r="I53" s="187">
        <v>0.018299</v>
      </c>
      <c r="J53" s="73">
        <v>0.018382</v>
      </c>
      <c r="K53" s="188" t="s">
        <v>51</v>
      </c>
      <c r="L53" s="188" t="s">
        <v>168</v>
      </c>
      <c r="M53" s="16"/>
      <c r="N53" s="16"/>
      <c r="O53" s="28"/>
      <c r="P53" s="29"/>
      <c r="Q53" s="30"/>
      <c r="R53" s="7"/>
      <c r="T53" s="235"/>
      <c r="U53" s="199"/>
    </row>
    <row r="54" spans="1:21" ht="22.5">
      <c r="A54" s="16"/>
      <c r="B54" s="193" t="s">
        <v>180</v>
      </c>
      <c r="C54" s="189">
        <v>1366412</v>
      </c>
      <c r="D54" s="190">
        <v>40746</v>
      </c>
      <c r="E54" s="189">
        <v>17819671.999945</v>
      </c>
      <c r="F54" s="191">
        <v>109.4838</v>
      </c>
      <c r="G54" s="192">
        <v>149599978.13</v>
      </c>
      <c r="H54" s="146">
        <v>0.22</v>
      </c>
      <c r="I54" s="187">
        <v>0.012315</v>
      </c>
      <c r="J54" s="73">
        <v>0.01237</v>
      </c>
      <c r="K54" s="188" t="s">
        <v>51</v>
      </c>
      <c r="L54" s="188" t="s">
        <v>168</v>
      </c>
      <c r="M54" s="16"/>
      <c r="N54" s="16"/>
      <c r="O54" s="28"/>
      <c r="P54" s="29"/>
      <c r="Q54" s="30"/>
      <c r="R54" s="7"/>
      <c r="T54" s="235"/>
      <c r="U54" s="199"/>
    </row>
    <row r="55" spans="1:21" ht="22.5">
      <c r="A55" s="16"/>
      <c r="B55" s="188" t="s">
        <v>181</v>
      </c>
      <c r="C55" s="189">
        <v>9220644</v>
      </c>
      <c r="D55" s="190">
        <v>38552</v>
      </c>
      <c r="E55" s="189">
        <v>141578929.000041</v>
      </c>
      <c r="F55" s="191">
        <v>67.6742</v>
      </c>
      <c r="G55" s="192">
        <v>623999706.18</v>
      </c>
      <c r="H55" s="146">
        <v>0.2412</v>
      </c>
      <c r="I55" s="187">
        <v>0.051366</v>
      </c>
      <c r="J55" s="73">
        <v>0.051598</v>
      </c>
      <c r="K55" s="188" t="s">
        <v>51</v>
      </c>
      <c r="L55" s="188" t="s">
        <v>171</v>
      </c>
      <c r="M55" s="16"/>
      <c r="N55" s="16"/>
      <c r="O55" s="28"/>
      <c r="P55" s="29"/>
      <c r="Q55" s="30"/>
      <c r="R55" s="7"/>
      <c r="T55" s="235"/>
      <c r="U55" s="199"/>
    </row>
    <row r="56" spans="1:21" ht="22.5">
      <c r="A56" s="16"/>
      <c r="B56" s="188" t="s">
        <v>182</v>
      </c>
      <c r="C56" s="189">
        <v>6753127</v>
      </c>
      <c r="D56" s="190">
        <v>38552</v>
      </c>
      <c r="E56" s="189">
        <v>114760053.000243</v>
      </c>
      <c r="F56" s="191">
        <v>59.4095</v>
      </c>
      <c r="G56" s="192">
        <v>401199898.51</v>
      </c>
      <c r="H56" s="146">
        <v>0.2409</v>
      </c>
      <c r="I56" s="187">
        <v>0.033026</v>
      </c>
      <c r="J56" s="73">
        <v>0.033175</v>
      </c>
      <c r="K56" s="188" t="s">
        <v>51</v>
      </c>
      <c r="L56" s="188" t="s">
        <v>171</v>
      </c>
      <c r="M56" s="16"/>
      <c r="N56" s="16"/>
      <c r="O56" s="28"/>
      <c r="P56" s="29"/>
      <c r="Q56" s="30"/>
      <c r="R56" s="7"/>
      <c r="T56" s="235"/>
      <c r="U56" s="199"/>
    </row>
    <row r="57" spans="1:21" ht="22.5">
      <c r="A57" s="16"/>
      <c r="B57" s="194" t="s">
        <v>183</v>
      </c>
      <c r="C57" s="189">
        <v>3256396</v>
      </c>
      <c r="D57" s="190">
        <v>38552</v>
      </c>
      <c r="E57" s="189">
        <v>107277263.000093</v>
      </c>
      <c r="F57" s="191">
        <v>139.8478</v>
      </c>
      <c r="G57" s="192">
        <v>455399816.53</v>
      </c>
      <c r="H57" s="146">
        <v>0.12</v>
      </c>
      <c r="I57" s="187">
        <v>0.037487</v>
      </c>
      <c r="J57" s="73">
        <v>0.037657</v>
      </c>
      <c r="K57" s="188" t="s">
        <v>51</v>
      </c>
      <c r="L57" s="188" t="s">
        <v>171</v>
      </c>
      <c r="M57" s="16"/>
      <c r="N57" s="16"/>
      <c r="O57" s="28"/>
      <c r="P57" s="29"/>
      <c r="Q57" s="30"/>
      <c r="R57" s="7"/>
      <c r="T57" s="235"/>
      <c r="U57" s="199"/>
    </row>
    <row r="58" spans="1:21" ht="22.5">
      <c r="A58" s="16"/>
      <c r="B58" s="188" t="s">
        <v>184</v>
      </c>
      <c r="C58" s="189">
        <v>444054</v>
      </c>
      <c r="D58" s="190">
        <v>38552</v>
      </c>
      <c r="E58" s="189">
        <v>2833768.99999238</v>
      </c>
      <c r="F58" s="191">
        <v>144.1266</v>
      </c>
      <c r="G58" s="192">
        <v>63999993.24</v>
      </c>
      <c r="H58" s="146">
        <v>0.12</v>
      </c>
      <c r="I58" s="187">
        <v>0.005268</v>
      </c>
      <c r="J58" s="73">
        <v>0.005292</v>
      </c>
      <c r="K58" s="188" t="s">
        <v>51</v>
      </c>
      <c r="L58" s="188" t="s">
        <v>171</v>
      </c>
      <c r="M58" s="16"/>
      <c r="N58" s="16"/>
      <c r="O58" s="28"/>
      <c r="P58" s="29"/>
      <c r="Q58" s="30"/>
      <c r="R58" s="7"/>
      <c r="T58" s="235"/>
      <c r="U58" s="199"/>
    </row>
    <row r="59" spans="1:21" ht="22.5">
      <c r="A59" s="16"/>
      <c r="B59" s="188" t="s">
        <v>185</v>
      </c>
      <c r="C59" s="189">
        <v>1680000</v>
      </c>
      <c r="D59" s="190">
        <v>38552</v>
      </c>
      <c r="E59" s="189">
        <v>26124808.000032</v>
      </c>
      <c r="F59" s="191">
        <v>45.5952</v>
      </c>
      <c r="G59" s="192">
        <v>76599936</v>
      </c>
      <c r="H59" s="146">
        <v>0.12</v>
      </c>
      <c r="I59" s="187">
        <v>0.006306</v>
      </c>
      <c r="J59" s="73">
        <v>0.006334</v>
      </c>
      <c r="K59" s="188" t="s">
        <v>51</v>
      </c>
      <c r="L59" s="188" t="s">
        <v>171</v>
      </c>
      <c r="M59" s="16"/>
      <c r="N59" s="16"/>
      <c r="O59" s="28"/>
      <c r="P59" s="29"/>
      <c r="Q59" s="30"/>
      <c r="R59" s="7"/>
      <c r="T59" s="235"/>
      <c r="U59" s="199"/>
    </row>
    <row r="60" spans="1:21" ht="22.5">
      <c r="A60" s="16"/>
      <c r="B60" s="188" t="s">
        <v>142</v>
      </c>
      <c r="C60" s="189">
        <v>2390698</v>
      </c>
      <c r="D60" s="190">
        <v>38552</v>
      </c>
      <c r="E60" s="189">
        <v>62610811.9999896</v>
      </c>
      <c r="F60" s="191">
        <v>186.5982</v>
      </c>
      <c r="G60" s="192">
        <v>446099943.54</v>
      </c>
      <c r="H60" s="146">
        <v>0.1199</v>
      </c>
      <c r="I60" s="187">
        <v>0.036722</v>
      </c>
      <c r="J60" s="73">
        <v>0.036888</v>
      </c>
      <c r="K60" s="188" t="s">
        <v>51</v>
      </c>
      <c r="L60" s="188" t="s">
        <v>171</v>
      </c>
      <c r="M60" s="16"/>
      <c r="N60" s="16"/>
      <c r="O60" s="28"/>
      <c r="P60" s="29"/>
      <c r="Q60" s="30"/>
      <c r="R60" s="7"/>
      <c r="T60" s="235"/>
      <c r="U60" s="199"/>
    </row>
    <row r="61" spans="1:21" ht="15">
      <c r="A61" s="16"/>
      <c r="B61" s="194" t="s">
        <v>61</v>
      </c>
      <c r="C61" s="189">
        <v>1350988</v>
      </c>
      <c r="D61" s="190">
        <v>38552</v>
      </c>
      <c r="E61" s="189">
        <v>340995.999957721</v>
      </c>
      <c r="F61" s="191">
        <v>0</v>
      </c>
      <c r="G61" s="192">
        <v>0</v>
      </c>
      <c r="H61" s="146">
        <v>0.0976</v>
      </c>
      <c r="I61" s="187">
        <v>0</v>
      </c>
      <c r="J61" s="73">
        <v>0</v>
      </c>
      <c r="K61" s="194" t="s">
        <v>52</v>
      </c>
      <c r="L61" s="193" t="s">
        <v>50</v>
      </c>
      <c r="M61" s="16"/>
      <c r="N61" s="16"/>
      <c r="O61" s="28"/>
      <c r="P61" s="29"/>
      <c r="Q61" s="30"/>
      <c r="R61" s="7"/>
      <c r="T61" s="235"/>
      <c r="U61" s="199"/>
    </row>
    <row r="62" spans="1:21" ht="22.5">
      <c r="A62" s="16"/>
      <c r="B62" s="188" t="s">
        <v>62</v>
      </c>
      <c r="C62" s="189">
        <v>89378235</v>
      </c>
      <c r="D62" s="190">
        <v>38552</v>
      </c>
      <c r="E62" s="189">
        <v>3107667995.99754</v>
      </c>
      <c r="F62" s="191">
        <v>29.6955</v>
      </c>
      <c r="G62" s="192">
        <v>2654131377.44</v>
      </c>
      <c r="H62" s="146">
        <v>0.1994</v>
      </c>
      <c r="I62" s="187">
        <v>0.218482</v>
      </c>
      <c r="J62" s="73">
        <v>0.219468</v>
      </c>
      <c r="K62" s="194" t="s">
        <v>141</v>
      </c>
      <c r="L62" s="188" t="s">
        <v>171</v>
      </c>
      <c r="M62" s="16"/>
      <c r="N62" s="16"/>
      <c r="O62" s="28"/>
      <c r="P62" s="29"/>
      <c r="Q62" s="30"/>
      <c r="R62" s="7"/>
      <c r="T62" s="235"/>
      <c r="U62" s="199"/>
    </row>
    <row r="63" spans="1:21" ht="22.5">
      <c r="A63" s="16"/>
      <c r="B63" s="194" t="s">
        <v>90</v>
      </c>
      <c r="C63" s="189">
        <v>132784</v>
      </c>
      <c r="D63" s="190">
        <v>39261</v>
      </c>
      <c r="E63" s="189">
        <v>3160328.99999431</v>
      </c>
      <c r="F63" s="191">
        <v>14.3993</v>
      </c>
      <c r="G63" s="192">
        <v>1911996.65</v>
      </c>
      <c r="H63" s="146">
        <v>0.4899</v>
      </c>
      <c r="I63" s="187">
        <v>0.000157</v>
      </c>
      <c r="J63" s="73">
        <v>0.000158</v>
      </c>
      <c r="K63" s="188" t="s">
        <v>51</v>
      </c>
      <c r="L63" s="188" t="s">
        <v>171</v>
      </c>
      <c r="M63" s="16"/>
      <c r="N63" s="16"/>
      <c r="O63" s="28"/>
      <c r="P63" s="29"/>
      <c r="Q63" s="30"/>
      <c r="R63" s="7"/>
      <c r="T63" s="235"/>
      <c r="U63" s="199"/>
    </row>
    <row r="64" spans="1:21" ht="22.5">
      <c r="A64" s="16"/>
      <c r="B64" s="188" t="s">
        <v>91</v>
      </c>
      <c r="C64" s="189">
        <v>14871947</v>
      </c>
      <c r="D64" s="190">
        <v>38552</v>
      </c>
      <c r="E64" s="189">
        <v>84664379.9999745</v>
      </c>
      <c r="F64" s="191">
        <v>3.9468</v>
      </c>
      <c r="G64" s="192">
        <v>58696600.42</v>
      </c>
      <c r="H64" s="146">
        <v>0.25</v>
      </c>
      <c r="I64" s="187">
        <v>0.004832</v>
      </c>
      <c r="J64" s="73">
        <v>0.004854</v>
      </c>
      <c r="K64" s="188" t="s">
        <v>51</v>
      </c>
      <c r="L64" s="188" t="s">
        <v>171</v>
      </c>
      <c r="M64" s="16"/>
      <c r="N64" s="16"/>
      <c r="O64" s="28"/>
      <c r="P64" s="29"/>
      <c r="Q64" s="30"/>
      <c r="R64" s="7"/>
      <c r="T64" s="235"/>
      <c r="U64" s="199"/>
    </row>
    <row r="65" spans="1:18" s="235" customFormat="1" ht="15">
      <c r="A65" s="16"/>
      <c r="B65" s="188" t="s">
        <v>95</v>
      </c>
      <c r="C65" s="189">
        <v>1595520</v>
      </c>
      <c r="D65" s="190">
        <v>39261</v>
      </c>
      <c r="E65" s="189">
        <v>19249219.0000575</v>
      </c>
      <c r="F65" s="191">
        <v>0</v>
      </c>
      <c r="G65" s="192">
        <v>0</v>
      </c>
      <c r="H65" s="146">
        <v>0.3326</v>
      </c>
      <c r="I65" s="187">
        <v>0</v>
      </c>
      <c r="J65" s="73">
        <v>0</v>
      </c>
      <c r="K65" s="194" t="s">
        <v>53</v>
      </c>
      <c r="L65" s="193" t="s">
        <v>104</v>
      </c>
      <c r="M65" s="16"/>
      <c r="N65" s="16"/>
      <c r="O65" s="28"/>
      <c r="P65" s="29"/>
      <c r="Q65" s="30"/>
      <c r="R65" s="7"/>
    </row>
    <row r="66" spans="1:21" ht="15">
      <c r="A66" s="16"/>
      <c r="B66" s="188" t="s">
        <v>97</v>
      </c>
      <c r="C66" s="189">
        <v>43263</v>
      </c>
      <c r="D66" s="190">
        <v>38552</v>
      </c>
      <c r="E66" s="189">
        <v>207600.999999604</v>
      </c>
      <c r="F66" s="191">
        <v>0</v>
      </c>
      <c r="G66" s="192">
        <v>0</v>
      </c>
      <c r="H66" s="146">
        <v>0.1748</v>
      </c>
      <c r="I66" s="187">
        <v>0</v>
      </c>
      <c r="J66" s="73">
        <v>0</v>
      </c>
      <c r="K66" s="194" t="s">
        <v>53</v>
      </c>
      <c r="L66" s="193" t="s">
        <v>104</v>
      </c>
      <c r="M66" s="16"/>
      <c r="N66" s="16"/>
      <c r="O66" s="28"/>
      <c r="P66" s="29"/>
      <c r="Q66" s="47"/>
      <c r="R66" s="7"/>
      <c r="T66" s="235"/>
      <c r="U66" s="199"/>
    </row>
    <row r="67" spans="1:21" ht="15">
      <c r="A67" s="16"/>
      <c r="B67" s="194" t="s">
        <v>98</v>
      </c>
      <c r="C67" s="189">
        <v>132859</v>
      </c>
      <c r="D67" s="190">
        <v>39261</v>
      </c>
      <c r="E67" s="189">
        <v>3059858.00000572</v>
      </c>
      <c r="F67" s="191">
        <v>0</v>
      </c>
      <c r="G67" s="192">
        <v>0</v>
      </c>
      <c r="H67" s="146">
        <v>0.3</v>
      </c>
      <c r="I67" s="187">
        <v>0</v>
      </c>
      <c r="J67" s="73">
        <v>0</v>
      </c>
      <c r="K67" s="194" t="s">
        <v>139</v>
      </c>
      <c r="L67" s="193" t="s">
        <v>50</v>
      </c>
      <c r="M67" s="16"/>
      <c r="N67" s="16"/>
      <c r="O67" s="28"/>
      <c r="P67" s="29"/>
      <c r="Q67" s="30"/>
      <c r="R67" s="7"/>
      <c r="T67" s="235"/>
      <c r="U67" s="199"/>
    </row>
    <row r="68" spans="1:21" ht="22.5">
      <c r="A68" s="16"/>
      <c r="B68" s="188" t="s">
        <v>96</v>
      </c>
      <c r="C68" s="189">
        <v>2005884</v>
      </c>
      <c r="D68" s="190">
        <v>39261</v>
      </c>
      <c r="E68" s="189">
        <v>76347715.0000879</v>
      </c>
      <c r="F68" s="191">
        <v>88.4492</v>
      </c>
      <c r="G68" s="192">
        <v>177418835.09</v>
      </c>
      <c r="H68" s="146">
        <v>0.4899</v>
      </c>
      <c r="I68" s="187">
        <v>0.014605</v>
      </c>
      <c r="J68" s="73">
        <v>0.014671</v>
      </c>
      <c r="K68" s="188" t="s">
        <v>51</v>
      </c>
      <c r="L68" s="188" t="s">
        <v>171</v>
      </c>
      <c r="M68" s="16"/>
      <c r="N68" s="16"/>
      <c r="O68" s="28"/>
      <c r="P68" s="29"/>
      <c r="Q68" s="30"/>
      <c r="R68" s="7"/>
      <c r="T68" s="235"/>
      <c r="U68" s="199"/>
    </row>
    <row r="69" spans="1:21" ht="15">
      <c r="A69" s="16"/>
      <c r="B69" s="193" t="s">
        <v>58</v>
      </c>
      <c r="C69" s="189">
        <v>198860</v>
      </c>
      <c r="D69" s="190">
        <v>38552</v>
      </c>
      <c r="E69" s="189">
        <v>42458.99999891</v>
      </c>
      <c r="F69" s="191">
        <v>0</v>
      </c>
      <c r="G69" s="192">
        <v>0</v>
      </c>
      <c r="H69" s="146">
        <v>0.199</v>
      </c>
      <c r="I69" s="187">
        <v>0</v>
      </c>
      <c r="J69" s="73">
        <v>0</v>
      </c>
      <c r="K69" s="194" t="s">
        <v>53</v>
      </c>
      <c r="L69" s="193" t="s">
        <v>104</v>
      </c>
      <c r="M69" s="16"/>
      <c r="N69" s="16"/>
      <c r="O69" s="28"/>
      <c r="P69" s="29"/>
      <c r="Q69" s="16"/>
      <c r="T69" s="235"/>
      <c r="U69" s="199"/>
    </row>
    <row r="70" spans="1:21" ht="33">
      <c r="A70" s="16"/>
      <c r="B70" s="193" t="s">
        <v>22</v>
      </c>
      <c r="C70" s="189">
        <v>17912</v>
      </c>
      <c r="D70" s="190">
        <v>38552</v>
      </c>
      <c r="E70" s="189">
        <v>17912</v>
      </c>
      <c r="F70" s="191">
        <v>0</v>
      </c>
      <c r="G70" s="192">
        <v>0</v>
      </c>
      <c r="H70" s="146">
        <v>0.199</v>
      </c>
      <c r="I70" s="187">
        <v>0</v>
      </c>
      <c r="J70" s="73">
        <v>0</v>
      </c>
      <c r="K70" s="188" t="s">
        <v>51</v>
      </c>
      <c r="L70" s="188" t="s">
        <v>164</v>
      </c>
      <c r="M70" s="16"/>
      <c r="N70" s="16"/>
      <c r="O70" s="28"/>
      <c r="P70" s="29"/>
      <c r="Q70" s="16"/>
      <c r="T70" s="235"/>
      <c r="U70" s="199"/>
    </row>
    <row r="71" spans="1:21" ht="22.5">
      <c r="A71" s="16"/>
      <c r="B71" s="193" t="s">
        <v>23</v>
      </c>
      <c r="C71" s="189">
        <v>4985083</v>
      </c>
      <c r="D71" s="190">
        <v>39261</v>
      </c>
      <c r="E71" s="189">
        <v>49638072.0000041</v>
      </c>
      <c r="F71" s="191">
        <v>4.6689</v>
      </c>
      <c r="G71" s="192">
        <v>23274854.02</v>
      </c>
      <c r="H71" s="146">
        <v>1</v>
      </c>
      <c r="I71" s="187">
        <v>0.001916</v>
      </c>
      <c r="J71" s="73">
        <v>0.001925</v>
      </c>
      <c r="K71" s="188" t="s">
        <v>51</v>
      </c>
      <c r="L71" s="188" t="s">
        <v>171</v>
      </c>
      <c r="M71" s="16"/>
      <c r="N71" s="16"/>
      <c r="O71" s="28"/>
      <c r="P71" s="29"/>
      <c r="Q71" s="16"/>
      <c r="T71" s="235"/>
      <c r="U71" s="199"/>
    </row>
    <row r="72" spans="1:17" ht="15">
      <c r="A72" s="16"/>
      <c r="B72" s="84"/>
      <c r="C72" s="99"/>
      <c r="D72" s="76"/>
      <c r="E72" s="99"/>
      <c r="F72" s="100"/>
      <c r="G72" s="96"/>
      <c r="H72" s="56"/>
      <c r="I72" s="81"/>
      <c r="J72" s="56"/>
      <c r="K72" s="78"/>
      <c r="L72" s="84"/>
      <c r="M72" s="16"/>
      <c r="N72" s="16"/>
      <c r="O72" s="28"/>
      <c r="P72" s="29"/>
      <c r="Q72" s="16"/>
    </row>
    <row r="73" spans="1:17" ht="15">
      <c r="A73" s="16"/>
      <c r="B73" s="97" t="s">
        <v>1</v>
      </c>
      <c r="C73" s="90"/>
      <c r="D73" s="90"/>
      <c r="E73" s="101">
        <v>5326739163.998227</v>
      </c>
      <c r="F73" s="90"/>
      <c r="G73" s="98">
        <v>7220693259.75</v>
      </c>
      <c r="H73" s="102"/>
      <c r="I73" s="57">
        <v>0.5943909999999999</v>
      </c>
      <c r="J73" s="57">
        <v>0.5970749999999999</v>
      </c>
      <c r="K73" s="90"/>
      <c r="L73" s="90"/>
      <c r="M73" s="16"/>
      <c r="N73" s="16"/>
      <c r="O73" s="230"/>
      <c r="P73" s="21"/>
      <c r="Q73" s="16"/>
    </row>
    <row r="74" spans="1:17" ht="15">
      <c r="A74" s="16"/>
      <c r="B74" s="16"/>
      <c r="C74" s="16"/>
      <c r="D74" s="16"/>
      <c r="E74" s="167"/>
      <c r="F74" s="42"/>
      <c r="G74" s="42"/>
      <c r="H74" s="42"/>
      <c r="I74" s="173"/>
      <c r="J74" s="173"/>
      <c r="K74" s="16"/>
      <c r="L74" s="16"/>
      <c r="M74" s="16"/>
      <c r="N74" s="16"/>
      <c r="O74" s="16"/>
      <c r="P74" s="21"/>
      <c r="Q74" s="16"/>
    </row>
    <row r="75" spans="1:16" ht="15">
      <c r="A75" s="16"/>
      <c r="B75" s="16" t="s">
        <v>44</v>
      </c>
      <c r="C75" s="16"/>
      <c r="D75" s="16"/>
      <c r="E75" s="16"/>
      <c r="F75" s="16"/>
      <c r="G75" s="16"/>
      <c r="H75" s="16"/>
      <c r="I75" s="16"/>
      <c r="J75" s="16"/>
      <c r="K75" s="16"/>
      <c r="L75" s="16"/>
      <c r="M75" s="16"/>
      <c r="N75" s="16"/>
      <c r="P75" s="21"/>
    </row>
    <row r="76" spans="1:17" ht="15">
      <c r="A76" s="16"/>
      <c r="B76" s="195" t="s">
        <v>8</v>
      </c>
      <c r="C76" s="16"/>
      <c r="D76" s="16"/>
      <c r="E76" s="16"/>
      <c r="F76" s="16"/>
      <c r="G76" s="16"/>
      <c r="H76" s="16"/>
      <c r="I76" s="16"/>
      <c r="J76" s="16"/>
      <c r="K76" s="16"/>
      <c r="L76" s="16"/>
      <c r="M76" s="16"/>
      <c r="N76" s="16"/>
      <c r="O76" s="16"/>
      <c r="P76" s="21"/>
      <c r="Q76" s="16"/>
    </row>
    <row r="77" spans="1:17" ht="15">
      <c r="A77" s="16"/>
      <c r="B77" s="195" t="s">
        <v>31</v>
      </c>
      <c r="C77" s="16"/>
      <c r="D77" s="16"/>
      <c r="E77" s="16"/>
      <c r="F77" s="16"/>
      <c r="G77" s="16"/>
      <c r="H77" s="16"/>
      <c r="I77" s="16"/>
      <c r="J77" s="16"/>
      <c r="K77" s="16"/>
      <c r="L77" s="16"/>
      <c r="M77" s="16"/>
      <c r="N77" s="16"/>
      <c r="O77" s="16"/>
      <c r="P77" s="21"/>
      <c r="Q77" s="37"/>
    </row>
    <row r="78" spans="1:17" ht="15">
      <c r="A78" s="16"/>
      <c r="B78" s="195" t="s">
        <v>2</v>
      </c>
      <c r="C78" s="16"/>
      <c r="D78" s="16"/>
      <c r="E78" s="16"/>
      <c r="F78" s="16"/>
      <c r="G78" s="16"/>
      <c r="H78" s="16"/>
      <c r="I78" s="16"/>
      <c r="J78" s="16"/>
      <c r="K78" s="16"/>
      <c r="L78" s="16"/>
      <c r="M78" s="16"/>
      <c r="N78" s="16"/>
      <c r="O78" s="16"/>
      <c r="P78" s="21"/>
      <c r="Q78" s="16"/>
    </row>
    <row r="79" spans="1:17" ht="15">
      <c r="A79" s="16"/>
      <c r="B79" s="195" t="s">
        <v>10</v>
      </c>
      <c r="C79" s="16"/>
      <c r="D79" s="16"/>
      <c r="E79" s="16"/>
      <c r="F79" s="16"/>
      <c r="G79" s="16"/>
      <c r="H79" s="16"/>
      <c r="I79" s="16"/>
      <c r="J79" s="16"/>
      <c r="K79" s="16"/>
      <c r="L79" s="16"/>
      <c r="M79" s="16"/>
      <c r="N79" s="16"/>
      <c r="O79" s="16"/>
      <c r="P79" s="21"/>
      <c r="Q79" s="16"/>
    </row>
    <row r="80" spans="1:17" s="179" customFormat="1" ht="15">
      <c r="A80" s="16"/>
      <c r="B80" s="195" t="s">
        <v>148</v>
      </c>
      <c r="C80" s="16"/>
      <c r="D80" s="16"/>
      <c r="E80" s="16"/>
      <c r="F80" s="16"/>
      <c r="G80" s="16"/>
      <c r="H80" s="16"/>
      <c r="I80" s="16"/>
      <c r="J80" s="16"/>
      <c r="K80" s="16"/>
      <c r="L80" s="16"/>
      <c r="M80" s="16"/>
      <c r="N80" s="16"/>
      <c r="O80" s="16"/>
      <c r="P80" s="21"/>
      <c r="Q80" s="16"/>
    </row>
    <row r="81" spans="1:17" ht="15">
      <c r="A81" s="16"/>
      <c r="B81" s="196"/>
      <c r="C81" s="16"/>
      <c r="D81" s="16"/>
      <c r="E81" s="16"/>
      <c r="F81" s="16"/>
      <c r="G81" s="16"/>
      <c r="H81" s="16"/>
      <c r="I81" s="16"/>
      <c r="J81" s="16"/>
      <c r="K81" s="16"/>
      <c r="L81" s="16"/>
      <c r="M81" s="16"/>
      <c r="N81" s="16"/>
      <c r="O81" s="16"/>
      <c r="P81" s="21"/>
      <c r="Q81" s="16"/>
    </row>
    <row r="82" spans="1:17" ht="15">
      <c r="A82" s="16"/>
      <c r="B82" s="16"/>
      <c r="C82" s="16"/>
      <c r="D82" s="16"/>
      <c r="E82" s="16"/>
      <c r="F82" s="16"/>
      <c r="G82" s="16"/>
      <c r="H82" s="16"/>
      <c r="I82" s="16"/>
      <c r="J82" s="16"/>
      <c r="K82" s="16"/>
      <c r="L82" s="16"/>
      <c r="M82" s="16"/>
      <c r="N82" s="16"/>
      <c r="O82" s="16"/>
      <c r="P82" s="21"/>
      <c r="Q82" s="16"/>
    </row>
    <row r="83" spans="1:17" ht="15">
      <c r="A83" s="16"/>
      <c r="B83" s="103" t="s">
        <v>39</v>
      </c>
      <c r="C83" s="16"/>
      <c r="D83" s="16"/>
      <c r="E83" s="16"/>
      <c r="F83" s="16"/>
      <c r="G83" s="16"/>
      <c r="H83" s="16"/>
      <c r="I83" s="16"/>
      <c r="J83" s="16"/>
      <c r="K83" s="16"/>
      <c r="L83" s="16"/>
      <c r="M83" s="16"/>
      <c r="N83" s="16"/>
      <c r="O83" s="16"/>
      <c r="P83" s="21"/>
      <c r="Q83" s="16"/>
    </row>
    <row r="84" spans="1:17" ht="15">
      <c r="A84" s="16"/>
      <c r="B84" s="48"/>
      <c r="C84" s="16"/>
      <c r="D84" s="16"/>
      <c r="E84" s="16"/>
      <c r="F84" s="16"/>
      <c r="G84" s="16"/>
      <c r="H84" s="16"/>
      <c r="I84" s="16"/>
      <c r="J84" s="16"/>
      <c r="K84" s="16"/>
      <c r="L84" s="16"/>
      <c r="M84" s="16"/>
      <c r="N84" s="16"/>
      <c r="O84" s="16"/>
      <c r="P84" s="21"/>
      <c r="Q84" s="16"/>
    </row>
    <row r="85" spans="1:17" ht="15">
      <c r="A85" s="16"/>
      <c r="B85" s="48" t="s">
        <v>34</v>
      </c>
      <c r="C85" s="16"/>
      <c r="D85" s="16"/>
      <c r="E85" s="16"/>
      <c r="F85" s="16"/>
      <c r="G85" s="16"/>
      <c r="H85" s="16"/>
      <c r="I85" s="16"/>
      <c r="J85" s="16"/>
      <c r="K85" s="16"/>
      <c r="L85" s="16"/>
      <c r="M85" s="16"/>
      <c r="N85" s="16"/>
      <c r="O85" s="16"/>
      <c r="P85" s="21"/>
      <c r="Q85" s="16"/>
    </row>
    <row r="86" spans="1:17" ht="15">
      <c r="A86" s="16"/>
      <c r="B86" s="16"/>
      <c r="C86" s="16"/>
      <c r="D86" s="16"/>
      <c r="E86" s="16"/>
      <c r="F86" s="16"/>
      <c r="G86" s="16"/>
      <c r="H86" s="16"/>
      <c r="I86" s="16"/>
      <c r="J86" s="16"/>
      <c r="K86" s="16"/>
      <c r="L86" s="16"/>
      <c r="M86" s="16"/>
      <c r="N86" s="16"/>
      <c r="O86" s="16"/>
      <c r="P86" s="21"/>
      <c r="Q86" s="16"/>
    </row>
    <row r="87" spans="1:20" ht="33">
      <c r="A87" s="16"/>
      <c r="B87" s="200" t="s">
        <v>145</v>
      </c>
      <c r="C87" s="201" t="s">
        <v>146</v>
      </c>
      <c r="D87" s="201" t="s">
        <v>35</v>
      </c>
      <c r="E87" s="201" t="s">
        <v>4</v>
      </c>
      <c r="F87" s="201" t="s">
        <v>46</v>
      </c>
      <c r="G87" s="201" t="s">
        <v>36</v>
      </c>
      <c r="H87" s="201" t="s">
        <v>47</v>
      </c>
      <c r="I87" s="201" t="s">
        <v>48</v>
      </c>
      <c r="J87" s="64" t="s">
        <v>18</v>
      </c>
      <c r="K87" s="64" t="s">
        <v>19</v>
      </c>
      <c r="L87" s="104" t="s">
        <v>37</v>
      </c>
      <c r="M87" s="64" t="s">
        <v>20</v>
      </c>
      <c r="N87" s="43"/>
      <c r="O87" s="16"/>
      <c r="P87" s="21"/>
      <c r="Q87" s="16"/>
      <c r="T87" s="156"/>
    </row>
    <row r="88" spans="1:20" s="234" customFormat="1" ht="23.25" customHeight="1">
      <c r="A88" s="16"/>
      <c r="B88" s="204" t="s">
        <v>167</v>
      </c>
      <c r="C88" s="183">
        <v>4000</v>
      </c>
      <c r="D88" s="184">
        <v>42284</v>
      </c>
      <c r="E88" s="184">
        <v>42436</v>
      </c>
      <c r="F88" s="186">
        <v>19901685.6</v>
      </c>
      <c r="G88" s="186">
        <v>646.80525</v>
      </c>
      <c r="H88" s="186">
        <v>55625.25</v>
      </c>
      <c r="I88" s="186">
        <v>19957310.85</v>
      </c>
      <c r="J88" s="72">
        <v>0.001643</v>
      </c>
      <c r="K88" s="205">
        <v>0.00165</v>
      </c>
      <c r="L88" s="206" t="s">
        <v>149</v>
      </c>
      <c r="M88" s="237" t="s">
        <v>137</v>
      </c>
      <c r="N88" s="43"/>
      <c r="O88" s="16"/>
      <c r="P88" s="49"/>
      <c r="Q88" s="16"/>
      <c r="T88" s="157"/>
    </row>
    <row r="89" spans="1:18" ht="15">
      <c r="A89" s="16"/>
      <c r="B89" s="97" t="s">
        <v>1</v>
      </c>
      <c r="C89" s="148"/>
      <c r="D89" s="90"/>
      <c r="E89" s="90"/>
      <c r="F89" s="90"/>
      <c r="G89" s="90"/>
      <c r="H89" s="90"/>
      <c r="I89" s="98">
        <v>19957310.85</v>
      </c>
      <c r="J89" s="57">
        <v>0.001643</v>
      </c>
      <c r="K89" s="57">
        <v>0.00165</v>
      </c>
      <c r="L89" s="90"/>
      <c r="M89" s="90"/>
      <c r="N89" s="30"/>
      <c r="O89" s="44"/>
      <c r="P89" s="49"/>
      <c r="Q89" s="16"/>
      <c r="R89" s="159"/>
    </row>
    <row r="90" spans="1:19" s="207" customFormat="1" ht="15">
      <c r="A90" s="195"/>
      <c r="B90" s="195"/>
      <c r="C90" s="195"/>
      <c r="D90" s="195"/>
      <c r="E90" s="195"/>
      <c r="F90" s="195"/>
      <c r="G90" s="195"/>
      <c r="H90" s="195"/>
      <c r="I90" s="208"/>
      <c r="J90" s="173"/>
      <c r="K90" s="173"/>
      <c r="L90" s="195"/>
      <c r="M90" s="195"/>
      <c r="N90" s="195"/>
      <c r="O90" s="208"/>
      <c r="P90" s="209"/>
      <c r="Q90" s="195"/>
      <c r="R90" s="210"/>
      <c r="S90" s="211"/>
    </row>
    <row r="91" spans="1:17" s="207" customFormat="1" ht="15">
      <c r="A91" s="195"/>
      <c r="B91" s="212" t="s">
        <v>150</v>
      </c>
      <c r="C91" s="195"/>
      <c r="D91" s="195"/>
      <c r="E91" s="195"/>
      <c r="F91" s="195"/>
      <c r="G91" s="195"/>
      <c r="H91" s="195"/>
      <c r="I91" s="195"/>
      <c r="J91" s="213"/>
      <c r="K91" s="214"/>
      <c r="L91" s="195"/>
      <c r="M91" s="195"/>
      <c r="N91" s="195"/>
      <c r="O91" s="213"/>
      <c r="P91" s="215"/>
      <c r="Q91" s="195"/>
    </row>
    <row r="92" spans="1:17" s="207" customFormat="1" ht="15">
      <c r="A92" s="195"/>
      <c r="B92" s="195"/>
      <c r="C92" s="195"/>
      <c r="D92" s="195"/>
      <c r="E92" s="195"/>
      <c r="F92" s="195"/>
      <c r="G92" s="195"/>
      <c r="H92" s="195"/>
      <c r="I92" s="195"/>
      <c r="J92" s="213"/>
      <c r="K92" s="214"/>
      <c r="L92" s="195"/>
      <c r="M92" s="195"/>
      <c r="N92" s="195"/>
      <c r="O92" s="213"/>
      <c r="P92" s="215"/>
      <c r="Q92" s="195"/>
    </row>
    <row r="93" spans="1:17" s="207" customFormat="1" ht="22.5">
      <c r="A93" s="195"/>
      <c r="B93" s="201" t="s">
        <v>69</v>
      </c>
      <c r="C93" s="201" t="s">
        <v>151</v>
      </c>
      <c r="D93" s="201" t="s">
        <v>12</v>
      </c>
      <c r="E93" s="201" t="s">
        <v>146</v>
      </c>
      <c r="F93" s="201" t="s">
        <v>35</v>
      </c>
      <c r="G93" s="201" t="s">
        <v>152</v>
      </c>
      <c r="H93" s="201" t="s">
        <v>153</v>
      </c>
      <c r="I93" s="201" t="s">
        <v>154</v>
      </c>
      <c r="J93" s="201" t="s">
        <v>36</v>
      </c>
      <c r="K93" s="201" t="s">
        <v>155</v>
      </c>
      <c r="L93" s="201" t="s">
        <v>156</v>
      </c>
      <c r="M93" s="201" t="s">
        <v>122</v>
      </c>
      <c r="N93" s="201" t="s">
        <v>48</v>
      </c>
      <c r="O93" s="201" t="s">
        <v>157</v>
      </c>
      <c r="P93" s="201" t="s">
        <v>158</v>
      </c>
      <c r="Q93" s="201" t="s">
        <v>20</v>
      </c>
    </row>
    <row r="94" spans="1:26" s="235" customFormat="1" ht="15">
      <c r="A94" s="195"/>
      <c r="B94" s="143" t="s">
        <v>159</v>
      </c>
      <c r="C94" s="216" t="s">
        <v>169</v>
      </c>
      <c r="D94" s="184">
        <v>42167</v>
      </c>
      <c r="E94" s="183">
        <v>2500</v>
      </c>
      <c r="F94" s="184">
        <v>42333</v>
      </c>
      <c r="G94" s="184">
        <v>42490</v>
      </c>
      <c r="H94" s="184">
        <v>42490</v>
      </c>
      <c r="I94" s="186">
        <v>25000000</v>
      </c>
      <c r="J94" s="186">
        <v>4098.36</v>
      </c>
      <c r="K94" s="186">
        <v>1008196.72</v>
      </c>
      <c r="L94" s="217">
        <v>0</v>
      </c>
      <c r="M94" s="192">
        <v>10399.68</v>
      </c>
      <c r="N94" s="186">
        <v>27007396.72</v>
      </c>
      <c r="O94" s="72">
        <v>0.002223</v>
      </c>
      <c r="P94" s="205">
        <v>0.002233</v>
      </c>
      <c r="Q94" s="248" t="s">
        <v>160</v>
      </c>
      <c r="S94" s="218"/>
      <c r="V94" s="219"/>
      <c r="X94" s="219"/>
      <c r="Z94" s="219"/>
    </row>
    <row r="95" spans="1:26" s="235" customFormat="1" ht="15">
      <c r="A95" s="195"/>
      <c r="B95" s="143" t="s">
        <v>159</v>
      </c>
      <c r="C95" s="216" t="s">
        <v>166</v>
      </c>
      <c r="D95" s="184">
        <v>42283</v>
      </c>
      <c r="E95" s="183">
        <v>500</v>
      </c>
      <c r="F95" s="184">
        <v>42305</v>
      </c>
      <c r="G95" s="184">
        <v>42396</v>
      </c>
      <c r="H95" s="184">
        <v>42396</v>
      </c>
      <c r="I95" s="186">
        <v>5000000</v>
      </c>
      <c r="J95" s="186">
        <v>787.67</v>
      </c>
      <c r="K95" s="186">
        <v>267020.55</v>
      </c>
      <c r="L95" s="217">
        <v>0</v>
      </c>
      <c r="M95" s="192">
        <v>10131.63</v>
      </c>
      <c r="N95" s="186">
        <v>5332835.55</v>
      </c>
      <c r="O95" s="72">
        <v>0.000439</v>
      </c>
      <c r="P95" s="205">
        <v>0.000441</v>
      </c>
      <c r="Q95" s="248"/>
      <c r="S95" s="218"/>
      <c r="V95" s="219"/>
      <c r="X95" s="219"/>
      <c r="Z95" s="219"/>
    </row>
    <row r="96" spans="1:26" s="235" customFormat="1" ht="15">
      <c r="A96" s="195"/>
      <c r="B96" s="143" t="s">
        <v>159</v>
      </c>
      <c r="C96" s="216" t="s">
        <v>166</v>
      </c>
      <c r="D96" s="184">
        <v>42283</v>
      </c>
      <c r="E96" s="183">
        <v>2500</v>
      </c>
      <c r="F96" s="184">
        <v>42310</v>
      </c>
      <c r="G96" s="184">
        <v>42396</v>
      </c>
      <c r="H96" s="184">
        <v>42396</v>
      </c>
      <c r="I96" s="186">
        <v>25000000</v>
      </c>
      <c r="J96" s="186">
        <v>3938.36</v>
      </c>
      <c r="K96" s="186">
        <v>1335102.74</v>
      </c>
      <c r="L96" s="217">
        <v>0</v>
      </c>
      <c r="M96" s="192">
        <v>10131.63</v>
      </c>
      <c r="N96" s="186">
        <v>26664177.739999995</v>
      </c>
      <c r="O96" s="72">
        <v>0.002195</v>
      </c>
      <c r="P96" s="205">
        <v>0.002205</v>
      </c>
      <c r="Q96" s="248"/>
      <c r="S96" s="218"/>
      <c r="V96" s="219"/>
      <c r="X96" s="219"/>
      <c r="Z96" s="219"/>
    </row>
    <row r="97" spans="1:24" s="207" customFormat="1" ht="15">
      <c r="A97" s="195"/>
      <c r="B97" s="220" t="s">
        <v>1</v>
      </c>
      <c r="C97" s="216"/>
      <c r="D97" s="221"/>
      <c r="E97" s="222"/>
      <c r="F97" s="221"/>
      <c r="G97" s="221"/>
      <c r="H97" s="221"/>
      <c r="I97" s="223"/>
      <c r="J97" s="223"/>
      <c r="K97" s="223"/>
      <c r="L97" s="224"/>
      <c r="M97" s="225"/>
      <c r="N97" s="226">
        <v>59004410.00999999</v>
      </c>
      <c r="O97" s="227">
        <v>0.004857</v>
      </c>
      <c r="P97" s="228">
        <v>0.004879</v>
      </c>
      <c r="Q97" s="223"/>
      <c r="R97" s="210"/>
      <c r="S97" s="211"/>
      <c r="X97" s="219"/>
    </row>
    <row r="98" spans="1:19" ht="15">
      <c r="A98" s="16"/>
      <c r="B98" s="16"/>
      <c r="C98" s="16"/>
      <c r="D98" s="16"/>
      <c r="E98" s="16"/>
      <c r="F98" s="16"/>
      <c r="G98" s="16"/>
      <c r="H98" s="16"/>
      <c r="I98" s="42"/>
      <c r="J98" s="16"/>
      <c r="K98" s="16"/>
      <c r="L98" s="16"/>
      <c r="M98" s="169"/>
      <c r="N98" s="174"/>
      <c r="O98" s="173"/>
      <c r="P98" s="173"/>
      <c r="Q98" s="16"/>
      <c r="R98" s="158"/>
      <c r="S98" s="229"/>
    </row>
    <row r="99" spans="1:17" ht="15">
      <c r="A99" s="16"/>
      <c r="B99" s="103" t="s">
        <v>45</v>
      </c>
      <c r="C99" s="103"/>
      <c r="D99" s="103"/>
      <c r="E99" s="103"/>
      <c r="F99" s="103"/>
      <c r="G99" s="103"/>
      <c r="H99" s="103"/>
      <c r="I99" s="103"/>
      <c r="J99" s="103"/>
      <c r="K99" s="16"/>
      <c r="L99" s="16"/>
      <c r="M99" s="169"/>
      <c r="N99" s="174"/>
      <c r="O99" s="16"/>
      <c r="P99" s="21"/>
      <c r="Q99" s="16"/>
    </row>
    <row r="100" spans="1:17" ht="15">
      <c r="A100" s="16"/>
      <c r="B100" s="22"/>
      <c r="C100" s="22"/>
      <c r="D100" s="22"/>
      <c r="E100" s="22"/>
      <c r="F100" s="22"/>
      <c r="G100" s="22"/>
      <c r="H100" s="22"/>
      <c r="I100" s="22"/>
      <c r="J100" s="22"/>
      <c r="K100" s="16"/>
      <c r="L100" s="16"/>
      <c r="M100" s="169"/>
      <c r="N100" s="174"/>
      <c r="O100" s="16"/>
      <c r="P100" s="21"/>
      <c r="Q100" s="16"/>
    </row>
    <row r="101" spans="1:17" ht="33">
      <c r="A101" s="24"/>
      <c r="B101" s="202" t="s">
        <v>49</v>
      </c>
      <c r="C101" s="201" t="s">
        <v>3</v>
      </c>
      <c r="D101" s="201" t="s">
        <v>4</v>
      </c>
      <c r="E101" s="201" t="s">
        <v>46</v>
      </c>
      <c r="F101" s="201" t="s">
        <v>36</v>
      </c>
      <c r="G101" s="201" t="s">
        <v>47</v>
      </c>
      <c r="H101" s="201" t="s">
        <v>48</v>
      </c>
      <c r="I101" s="201" t="s">
        <v>18</v>
      </c>
      <c r="J101" s="64" t="s">
        <v>19</v>
      </c>
      <c r="K101" s="64" t="s">
        <v>20</v>
      </c>
      <c r="L101" s="153"/>
      <c r="M101" s="153"/>
      <c r="N101" s="236"/>
      <c r="O101" s="24"/>
      <c r="P101" s="46"/>
      <c r="Q101" s="24"/>
    </row>
    <row r="102" spans="1:17" ht="15" customHeight="1">
      <c r="A102" s="24"/>
      <c r="B102" s="197" t="s">
        <v>143</v>
      </c>
      <c r="C102" s="184">
        <v>42361</v>
      </c>
      <c r="D102" s="184">
        <v>42373</v>
      </c>
      <c r="E102" s="198">
        <v>30000000</v>
      </c>
      <c r="F102" s="198">
        <v>125</v>
      </c>
      <c r="G102" s="198">
        <v>1125</v>
      </c>
      <c r="H102" s="198">
        <v>30001125</v>
      </c>
      <c r="I102" s="72">
        <v>0.00247</v>
      </c>
      <c r="J102" s="73">
        <v>0.002481</v>
      </c>
      <c r="K102" s="249" t="s">
        <v>147</v>
      </c>
      <c r="L102" s="177"/>
      <c r="M102" s="166"/>
      <c r="N102" s="154"/>
      <c r="O102" s="107"/>
      <c r="P102" s="50"/>
      <c r="Q102" s="30"/>
    </row>
    <row r="103" spans="1:17" s="207" customFormat="1" ht="15" customHeight="1">
      <c r="A103" s="24"/>
      <c r="B103" s="143" t="s">
        <v>170</v>
      </c>
      <c r="C103" s="184">
        <v>42361</v>
      </c>
      <c r="D103" s="184">
        <v>42373</v>
      </c>
      <c r="E103" s="198">
        <v>33000000</v>
      </c>
      <c r="F103" s="198">
        <v>366.67</v>
      </c>
      <c r="G103" s="198">
        <v>3300</v>
      </c>
      <c r="H103" s="198">
        <v>33003300</v>
      </c>
      <c r="I103" s="72">
        <v>0.002717</v>
      </c>
      <c r="J103" s="73">
        <v>0.002729</v>
      </c>
      <c r="K103" s="249"/>
      <c r="L103" s="177"/>
      <c r="M103" s="166"/>
      <c r="N103" s="154"/>
      <c r="O103" s="107"/>
      <c r="P103" s="50"/>
      <c r="Q103" s="30"/>
    </row>
    <row r="104" spans="1:17" s="207" customFormat="1" ht="15" customHeight="1">
      <c r="A104" s="24"/>
      <c r="B104" s="143" t="s">
        <v>144</v>
      </c>
      <c r="C104" s="184">
        <v>42366</v>
      </c>
      <c r="D104" s="184">
        <v>42373</v>
      </c>
      <c r="E104" s="198">
        <v>56900000</v>
      </c>
      <c r="F104" s="198">
        <v>347.72</v>
      </c>
      <c r="G104" s="198">
        <v>1390.89</v>
      </c>
      <c r="H104" s="198">
        <v>56901390.89</v>
      </c>
      <c r="I104" s="72">
        <v>0.004684</v>
      </c>
      <c r="J104" s="73">
        <v>0.004705</v>
      </c>
      <c r="K104" s="249"/>
      <c r="L104" s="177"/>
      <c r="M104" s="166"/>
      <c r="N104" s="154"/>
      <c r="O104" s="107"/>
      <c r="P104" s="50"/>
      <c r="Q104" s="30"/>
    </row>
    <row r="105" spans="1:17" s="235" customFormat="1" ht="15" customHeight="1">
      <c r="A105" s="24"/>
      <c r="B105" s="143" t="s">
        <v>140</v>
      </c>
      <c r="C105" s="184">
        <v>42367</v>
      </c>
      <c r="D105" s="184">
        <v>42373</v>
      </c>
      <c r="E105" s="198">
        <v>64200000</v>
      </c>
      <c r="F105" s="198">
        <v>356.67</v>
      </c>
      <c r="G105" s="198">
        <v>1070</v>
      </c>
      <c r="H105" s="198">
        <v>64201070</v>
      </c>
      <c r="I105" s="72">
        <v>0.005285</v>
      </c>
      <c r="J105" s="73">
        <v>0.005309</v>
      </c>
      <c r="K105" s="249"/>
      <c r="L105" s="177"/>
      <c r="M105" s="166"/>
      <c r="N105" s="154"/>
      <c r="O105" s="107"/>
      <c r="P105" s="50"/>
      <c r="Q105" s="30"/>
    </row>
    <row r="106" spans="1:17" s="207" customFormat="1" ht="15" customHeight="1">
      <c r="A106" s="24"/>
      <c r="B106" s="143" t="s">
        <v>143</v>
      </c>
      <c r="C106" s="184">
        <v>42369</v>
      </c>
      <c r="D106" s="184">
        <v>42373</v>
      </c>
      <c r="E106" s="198">
        <v>9156015.27</v>
      </c>
      <c r="F106" s="198">
        <v>25.43</v>
      </c>
      <c r="G106" s="198">
        <v>25.43</v>
      </c>
      <c r="H106" s="198">
        <v>9156040.7</v>
      </c>
      <c r="I106" s="72">
        <v>0.000754</v>
      </c>
      <c r="J106" s="73">
        <v>0.000757</v>
      </c>
      <c r="K106" s="249"/>
      <c r="L106" s="177"/>
      <c r="M106" s="166"/>
      <c r="N106" s="154"/>
      <c r="O106" s="107"/>
      <c r="P106" s="50"/>
      <c r="Q106" s="30"/>
    </row>
    <row r="107" spans="1:17" ht="15">
      <c r="A107" s="16"/>
      <c r="B107" s="143" t="s">
        <v>143</v>
      </c>
      <c r="C107" s="184">
        <v>42369</v>
      </c>
      <c r="D107" s="184">
        <v>42373</v>
      </c>
      <c r="E107" s="198">
        <v>4562574.71</v>
      </c>
      <c r="F107" s="198">
        <v>50.7</v>
      </c>
      <c r="G107" s="198">
        <v>50.7</v>
      </c>
      <c r="H107" s="198">
        <v>4562625.41</v>
      </c>
      <c r="I107" s="72">
        <v>0.000376</v>
      </c>
      <c r="J107" s="73">
        <v>0.000377</v>
      </c>
      <c r="K107" s="249"/>
      <c r="L107" s="177"/>
      <c r="M107" s="154"/>
      <c r="N107" s="154"/>
      <c r="O107" s="107"/>
      <c r="P107" s="51"/>
      <c r="Q107" s="30"/>
    </row>
    <row r="108" spans="1:17" s="203" customFormat="1" ht="15">
      <c r="A108" s="48"/>
      <c r="B108" s="238" t="s">
        <v>56</v>
      </c>
      <c r="C108" s="239"/>
      <c r="D108" s="239"/>
      <c r="E108" s="240"/>
      <c r="F108" s="240"/>
      <c r="G108" s="240"/>
      <c r="H108" s="240">
        <v>197825551.99999997</v>
      </c>
      <c r="I108" s="241">
        <v>0.016286000000000002</v>
      </c>
      <c r="J108" s="242">
        <v>0.016358</v>
      </c>
      <c r="K108" s="97"/>
      <c r="L108" s="243"/>
      <c r="M108" s="244"/>
      <c r="N108" s="244"/>
      <c r="O108" s="245"/>
      <c r="P108" s="246"/>
      <c r="Q108" s="247"/>
    </row>
    <row r="109" spans="1:17" ht="15">
      <c r="A109" s="16"/>
      <c r="B109" s="16"/>
      <c r="C109" s="16"/>
      <c r="D109" s="16"/>
      <c r="E109" s="16"/>
      <c r="F109" s="16"/>
      <c r="G109" s="52"/>
      <c r="H109" s="168"/>
      <c r="I109" s="173"/>
      <c r="J109" s="173"/>
      <c r="K109" s="16"/>
      <c r="L109" s="16"/>
      <c r="M109" s="16"/>
      <c r="N109" s="16"/>
      <c r="O109" s="16"/>
      <c r="P109" s="21"/>
      <c r="Q109" s="16"/>
    </row>
    <row r="110" spans="1:17" ht="12" customHeight="1">
      <c r="A110" s="16"/>
      <c r="B110" s="52"/>
      <c r="C110" s="52"/>
      <c r="D110" s="52"/>
      <c r="E110" s="52"/>
      <c r="F110" s="52"/>
      <c r="G110" s="52"/>
      <c r="H110" s="52"/>
      <c r="I110" s="52"/>
      <c r="J110" s="52"/>
      <c r="K110" s="52"/>
      <c r="L110" s="52"/>
      <c r="N110" s="52"/>
      <c r="O110" s="53"/>
      <c r="P110" s="49"/>
      <c r="Q110" s="16"/>
    </row>
    <row r="111" spans="1:17" ht="12" customHeight="1">
      <c r="A111" s="16"/>
      <c r="B111" s="16"/>
      <c r="C111" s="16"/>
      <c r="D111" s="16"/>
      <c r="E111" s="16"/>
      <c r="F111" s="16"/>
      <c r="G111" s="52"/>
      <c r="H111" s="52"/>
      <c r="I111" s="52"/>
      <c r="J111" s="16"/>
      <c r="K111" s="16"/>
      <c r="L111" s="16"/>
      <c r="M111" s="37"/>
      <c r="N111" s="16"/>
      <c r="O111" s="16"/>
      <c r="P111" s="21"/>
      <c r="Q111" s="16"/>
    </row>
  </sheetData>
  <sheetProtection/>
  <mergeCells count="2">
    <mergeCell ref="Q94:Q96"/>
    <mergeCell ref="K102:K107"/>
  </mergeCells>
  <printOptions/>
  <pageMargins left="0.26" right="0.17" top="0.23" bottom="0.29"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08" t="s">
        <v>124</v>
      </c>
      <c r="B1" s="109"/>
      <c r="C1" s="109"/>
      <c r="D1" s="109"/>
      <c r="E1" s="109"/>
      <c r="F1" s="109"/>
      <c r="G1" s="109"/>
      <c r="H1" s="109"/>
      <c r="I1" s="110"/>
    </row>
    <row r="2" spans="1:9" ht="15">
      <c r="A2" s="111"/>
      <c r="B2" s="106"/>
      <c r="C2" s="106"/>
      <c r="D2" s="106"/>
      <c r="E2" s="106"/>
      <c r="F2" s="106"/>
      <c r="G2" s="106"/>
      <c r="H2" s="106"/>
      <c r="I2" s="112"/>
    </row>
    <row r="3" spans="1:9" ht="15">
      <c r="A3" s="113" t="s">
        <v>108</v>
      </c>
      <c r="B3" s="106"/>
      <c r="C3" s="106"/>
      <c r="D3" s="106"/>
      <c r="E3" s="106"/>
      <c r="F3" s="106"/>
      <c r="G3" s="106"/>
      <c r="H3" s="106"/>
      <c r="I3" s="112"/>
    </row>
    <row r="4" spans="1:9" ht="15">
      <c r="A4" s="113"/>
      <c r="B4" s="106"/>
      <c r="C4" s="106"/>
      <c r="D4" s="106"/>
      <c r="E4" s="106"/>
      <c r="F4" s="106"/>
      <c r="G4" s="106"/>
      <c r="H4" s="106"/>
      <c r="I4" s="112"/>
    </row>
    <row r="5" spans="1:9" ht="15">
      <c r="A5" s="113"/>
      <c r="B5" s="106"/>
      <c r="C5" s="106"/>
      <c r="D5" s="106"/>
      <c r="E5" s="106"/>
      <c r="F5" s="106"/>
      <c r="G5" s="106"/>
      <c r="H5" s="106"/>
      <c r="I5" s="112"/>
    </row>
    <row r="6" spans="1:9" ht="15">
      <c r="A6" s="113"/>
      <c r="B6" s="106"/>
      <c r="C6" s="106"/>
      <c r="D6" s="106"/>
      <c r="E6" s="106"/>
      <c r="F6" s="106"/>
      <c r="G6" s="106"/>
      <c r="H6" s="106"/>
      <c r="I6" s="112"/>
    </row>
    <row r="7" spans="1:9" ht="15">
      <c r="A7" s="111"/>
      <c r="B7" s="106"/>
      <c r="C7" s="106"/>
      <c r="D7" s="106"/>
      <c r="E7" s="106"/>
      <c r="F7" s="106"/>
      <c r="G7" s="106"/>
      <c r="H7" s="106"/>
      <c r="I7" s="112"/>
    </row>
    <row r="8" spans="1:9" ht="15">
      <c r="A8" s="111"/>
      <c r="B8" s="106"/>
      <c r="C8" s="106"/>
      <c r="D8" s="106"/>
      <c r="E8" s="106"/>
      <c r="F8" s="106"/>
      <c r="G8" s="106"/>
      <c r="H8" s="106"/>
      <c r="I8" s="112"/>
    </row>
    <row r="9" spans="1:9" ht="15">
      <c r="A9" s="111"/>
      <c r="B9" s="106"/>
      <c r="C9" s="106"/>
      <c r="D9" s="106"/>
      <c r="E9" s="106"/>
      <c r="F9" s="106"/>
      <c r="G9" s="106"/>
      <c r="H9" s="114" t="s">
        <v>76</v>
      </c>
      <c r="I9" s="112"/>
    </row>
    <row r="10" spans="1:14" ht="56.25">
      <c r="A10" s="115" t="s">
        <v>109</v>
      </c>
      <c r="B10" s="116" t="s">
        <v>110</v>
      </c>
      <c r="C10" s="116" t="s">
        <v>118</v>
      </c>
      <c r="D10" s="116" t="s">
        <v>116</v>
      </c>
      <c r="E10" s="116" t="s">
        <v>119</v>
      </c>
      <c r="F10" s="116" t="s">
        <v>117</v>
      </c>
      <c r="G10" s="117"/>
      <c r="H10" s="118" t="s">
        <v>111</v>
      </c>
      <c r="I10" s="112"/>
      <c r="M10" s="14" t="s">
        <v>126</v>
      </c>
      <c r="N10" s="14" t="s">
        <v>67</v>
      </c>
    </row>
    <row r="11" spans="1:14" ht="15">
      <c r="A11" s="123" t="s">
        <v>27</v>
      </c>
      <c r="B11" s="119" t="s">
        <v>32</v>
      </c>
      <c r="C11" s="120">
        <v>23716660</v>
      </c>
      <c r="D11" s="120">
        <v>400806.42</v>
      </c>
      <c r="E11" s="121">
        <f>C11-E37</f>
        <v>22139248</v>
      </c>
      <c r="F11" s="120">
        <v>374148.47</v>
      </c>
      <c r="G11" s="117"/>
      <c r="H11" s="122">
        <f>F11-D11</f>
        <v>-26657.95000000001</v>
      </c>
      <c r="I11" s="112"/>
      <c r="K11" s="14" t="s">
        <v>120</v>
      </c>
      <c r="M11" s="142">
        <v>26657.933223815373</v>
      </c>
      <c r="N11" s="142">
        <f>M11+H11</f>
        <v>-0.01677618463872932</v>
      </c>
    </row>
    <row r="12" spans="1:14" ht="15">
      <c r="A12" s="123" t="s">
        <v>21</v>
      </c>
      <c r="B12" s="119" t="s">
        <v>32</v>
      </c>
      <c r="C12" s="120">
        <v>3074903674</v>
      </c>
      <c r="D12" s="120">
        <v>368988212.14</v>
      </c>
      <c r="E12" s="121">
        <f>C12-E38</f>
        <v>2884903674</v>
      </c>
      <c r="F12" s="120">
        <v>346188304.94</v>
      </c>
      <c r="G12" s="117"/>
      <c r="H12" s="122">
        <f>F12-D12</f>
        <v>-22799907.199999988</v>
      </c>
      <c r="I12" s="112"/>
      <c r="K12" s="14" t="s">
        <v>121</v>
      </c>
      <c r="M12" s="142">
        <v>22799998.085601147</v>
      </c>
      <c r="N12" s="142">
        <f aca="true" t="shared" si="0" ref="N12:N20">M12+H12</f>
        <v>90.88560115918517</v>
      </c>
    </row>
    <row r="13" spans="1:14" ht="15">
      <c r="A13" s="12" t="s">
        <v>6</v>
      </c>
      <c r="B13" s="119" t="s">
        <v>32</v>
      </c>
      <c r="C13" s="11">
        <f>34416815</f>
        <v>34416815</v>
      </c>
      <c r="D13" s="120">
        <v>6883359.96</v>
      </c>
      <c r="E13" s="121">
        <f>C13-E33</f>
        <v>31053446.23</v>
      </c>
      <c r="F13" s="120">
        <v>6210687.79</v>
      </c>
      <c r="G13" s="117"/>
      <c r="H13" s="122">
        <f aca="true" t="shared" si="1" ref="H13:H20">F13-D13</f>
        <v>-672672.1699999999</v>
      </c>
      <c r="I13" s="112"/>
      <c r="L13" s="149"/>
      <c r="M13" s="142">
        <v>672673.7539990032</v>
      </c>
      <c r="N13" s="142">
        <f t="shared" si="0"/>
        <v>1.5839990032836795</v>
      </c>
    </row>
    <row r="14" spans="1:14" ht="15">
      <c r="A14" s="12" t="s">
        <v>70</v>
      </c>
      <c r="B14" s="119" t="s">
        <v>32</v>
      </c>
      <c r="C14" s="11">
        <f>358802894</f>
        <v>358802894</v>
      </c>
      <c r="D14" s="120">
        <v>71760326.68</v>
      </c>
      <c r="E14" s="121">
        <f>C14-E34</f>
        <v>332025034</v>
      </c>
      <c r="F14" s="120">
        <v>66404813.31</v>
      </c>
      <c r="G14" s="117"/>
      <c r="H14" s="122">
        <f t="shared" si="1"/>
        <v>-5355513.370000005</v>
      </c>
      <c r="I14" s="112"/>
      <c r="L14" s="149"/>
      <c r="M14" s="142">
        <v>5355571.19</v>
      </c>
      <c r="N14" s="142">
        <f t="shared" si="0"/>
        <v>57.81999999564141</v>
      </c>
    </row>
    <row r="15" spans="1:14" ht="15">
      <c r="A15" s="12" t="s">
        <v>71</v>
      </c>
      <c r="B15" s="119" t="s">
        <v>32</v>
      </c>
      <c r="C15" s="11">
        <f>85376021</f>
        <v>85376021</v>
      </c>
      <c r="D15" s="120">
        <v>17075191.68</v>
      </c>
      <c r="E15" s="121">
        <f>C15-E35</f>
        <v>81092663</v>
      </c>
      <c r="F15" s="120">
        <v>16218526.91</v>
      </c>
      <c r="G15" s="117"/>
      <c r="H15" s="122">
        <f t="shared" si="1"/>
        <v>-856664.7699999996</v>
      </c>
      <c r="I15" s="112"/>
      <c r="L15" s="149"/>
      <c r="M15" s="142">
        <v>856671.6</v>
      </c>
      <c r="N15" s="142">
        <f t="shared" si="0"/>
        <v>6.830000000423752</v>
      </c>
    </row>
    <row r="16" spans="1:14" ht="15">
      <c r="A16" s="12" t="s">
        <v>72</v>
      </c>
      <c r="B16" s="119" t="s">
        <v>32</v>
      </c>
      <c r="C16" s="11">
        <f>20069044</f>
        <v>20069044</v>
      </c>
      <c r="D16" s="120">
        <v>4013807.71</v>
      </c>
      <c r="E16" s="121">
        <f>C16-E36</f>
        <v>17702792</v>
      </c>
      <c r="F16" s="120">
        <v>3540556.74</v>
      </c>
      <c r="G16" s="117"/>
      <c r="H16" s="122">
        <f t="shared" si="1"/>
        <v>-473250.96999999974</v>
      </c>
      <c r="I16" s="112"/>
      <c r="L16" s="149"/>
      <c r="M16" s="142">
        <v>473250.4</v>
      </c>
      <c r="N16" s="142">
        <f t="shared" si="0"/>
        <v>-0.5699999997159466</v>
      </c>
    </row>
    <row r="17" spans="1:14" ht="15">
      <c r="A17" s="12" t="s">
        <v>41</v>
      </c>
      <c r="B17" s="119" t="s">
        <v>32</v>
      </c>
      <c r="C17" s="11">
        <f>1336775723</f>
        <v>1336775723</v>
      </c>
      <c r="D17" s="120">
        <v>294090117.51</v>
      </c>
      <c r="E17" s="121">
        <f>C17-E39</f>
        <v>1263111041</v>
      </c>
      <c r="F17" s="120">
        <v>277883746.97</v>
      </c>
      <c r="G17" s="117"/>
      <c r="H17" s="122">
        <f t="shared" si="1"/>
        <v>-16206370.539999962</v>
      </c>
      <c r="I17" s="112"/>
      <c r="L17" s="149"/>
      <c r="M17" s="142">
        <v>16206228.501773193</v>
      </c>
      <c r="N17" s="142">
        <f t="shared" si="0"/>
        <v>-142.03822676837444</v>
      </c>
    </row>
    <row r="18" spans="1:14" ht="15">
      <c r="A18" s="12" t="s">
        <v>94</v>
      </c>
      <c r="B18" s="119" t="s">
        <v>32</v>
      </c>
      <c r="C18" s="11">
        <f>9981983703</f>
        <v>9981983703</v>
      </c>
      <c r="D18" s="120">
        <v>1496587918.14</v>
      </c>
      <c r="E18" s="121">
        <f>C18-E40</f>
        <v>8921869753</v>
      </c>
      <c r="F18" s="120">
        <v>1337646282.47</v>
      </c>
      <c r="G18" s="117"/>
      <c r="H18" s="122">
        <f t="shared" si="1"/>
        <v>-158941635.67000008</v>
      </c>
      <c r="I18" s="112"/>
      <c r="L18" s="149"/>
      <c r="M18" s="142">
        <v>158941740.88613722</v>
      </c>
      <c r="N18" s="142">
        <f t="shared" si="0"/>
        <v>105.2161371409893</v>
      </c>
    </row>
    <row r="19" spans="1:14" ht="15">
      <c r="A19" s="123" t="s">
        <v>96</v>
      </c>
      <c r="B19" s="119" t="s">
        <v>32</v>
      </c>
      <c r="C19" s="13">
        <f>236014684</f>
        <v>236014684</v>
      </c>
      <c r="D19" s="120">
        <v>115647035.55</v>
      </c>
      <c r="E19" s="13">
        <f>236014684-18974782</f>
        <v>217039902</v>
      </c>
      <c r="F19" s="120">
        <v>106349362.03</v>
      </c>
      <c r="G19" s="117"/>
      <c r="H19" s="122">
        <f t="shared" si="1"/>
        <v>-9297673.519999996</v>
      </c>
      <c r="I19" s="112"/>
      <c r="M19" s="142">
        <v>9297642.76</v>
      </c>
      <c r="N19" s="142">
        <f t="shared" si="0"/>
        <v>-30.759999996051192</v>
      </c>
    </row>
    <row r="20" spans="1:14" ht="15">
      <c r="A20" s="12" t="s">
        <v>7</v>
      </c>
      <c r="B20" s="136" t="s">
        <v>0</v>
      </c>
      <c r="C20" s="13">
        <f>9564250</f>
        <v>9564250</v>
      </c>
      <c r="D20" s="120">
        <v>6876323.08</v>
      </c>
      <c r="E20" s="121">
        <f>C20-E32</f>
        <v>9530323</v>
      </c>
      <c r="F20" s="120">
        <v>6851931.33</v>
      </c>
      <c r="G20" s="117"/>
      <c r="H20" s="122">
        <f t="shared" si="1"/>
        <v>-24391.75</v>
      </c>
      <c r="I20" s="112"/>
      <c r="L20" s="149"/>
      <c r="M20" s="142">
        <v>24391.751699999997</v>
      </c>
      <c r="N20" s="142">
        <f t="shared" si="0"/>
        <v>0.0016999999970721547</v>
      </c>
    </row>
    <row r="21" spans="1:9" ht="15">
      <c r="A21" s="124" t="s">
        <v>56</v>
      </c>
      <c r="B21" s="125"/>
      <c r="C21" s="126">
        <f>SUM(C11:C20)</f>
        <v>15161623468</v>
      </c>
      <c r="D21" s="126">
        <f>SUM(D11:D20)</f>
        <v>2382323098.87</v>
      </c>
      <c r="E21" s="126">
        <f>SUM(E11:E20)</f>
        <v>13780467876.23</v>
      </c>
      <c r="F21" s="126">
        <f>SUM(F11:F20)</f>
        <v>2167668360.96</v>
      </c>
      <c r="G21" s="117"/>
      <c r="H21" s="127">
        <f>SUM(H11:H20)</f>
        <v>-214654737.91000003</v>
      </c>
      <c r="I21" s="112"/>
    </row>
    <row r="22" spans="1:9" ht="15">
      <c r="A22" s="111"/>
      <c r="B22" s="106"/>
      <c r="C22" s="106"/>
      <c r="D22" s="106"/>
      <c r="E22" s="106"/>
      <c r="F22" s="106"/>
      <c r="G22" s="106"/>
      <c r="H22" s="106"/>
      <c r="I22" s="112"/>
    </row>
    <row r="23" spans="1:9" ht="15">
      <c r="A23" s="111"/>
      <c r="B23" s="106"/>
      <c r="C23" s="106"/>
      <c r="D23" s="106"/>
      <c r="E23" s="106"/>
      <c r="F23" s="106"/>
      <c r="G23" s="106"/>
      <c r="H23" s="141" t="e">
        <f>H21/#REF!</f>
        <v>#REF!</v>
      </c>
      <c r="I23" s="112"/>
    </row>
    <row r="24" spans="1:9" ht="15">
      <c r="A24" s="128"/>
      <c r="B24" s="129"/>
      <c r="C24" s="130"/>
      <c r="D24" s="130"/>
      <c r="E24" s="130"/>
      <c r="F24" s="130"/>
      <c r="G24" s="130"/>
      <c r="H24" s="130"/>
      <c r="I24" s="131"/>
    </row>
    <row r="28" spans="1:11" ht="15">
      <c r="A28" s="132"/>
      <c r="B28" s="132"/>
      <c r="C28" s="132"/>
      <c r="D28" s="132"/>
      <c r="E28" s="132"/>
      <c r="K28" s="142"/>
    </row>
    <row r="29" spans="1:11" ht="15">
      <c r="A29" s="133" t="s">
        <v>128</v>
      </c>
      <c r="B29" s="132"/>
      <c r="C29" s="132"/>
      <c r="D29" s="132"/>
      <c r="E29" s="132"/>
      <c r="K29" s="142"/>
    </row>
    <row r="30" spans="1:11" ht="15">
      <c r="A30" s="132"/>
      <c r="B30" s="132"/>
      <c r="C30" s="132"/>
      <c r="D30" s="132"/>
      <c r="E30" s="132"/>
      <c r="K30" s="142"/>
    </row>
    <row r="31" spans="1:5" ht="56.25">
      <c r="A31" s="134" t="s">
        <v>109</v>
      </c>
      <c r="B31" s="134" t="s">
        <v>123</v>
      </c>
      <c r="C31" s="135" t="s">
        <v>112</v>
      </c>
      <c r="D31" s="135" t="s">
        <v>113</v>
      </c>
      <c r="E31" s="135" t="s">
        <v>114</v>
      </c>
    </row>
    <row r="32" spans="1:5" ht="15">
      <c r="A32" s="139" t="s">
        <v>7</v>
      </c>
      <c r="B32" s="136" t="s">
        <v>0</v>
      </c>
      <c r="C32" s="138">
        <v>24391.751699999997</v>
      </c>
      <c r="D32" s="138">
        <v>24391.751699999997</v>
      </c>
      <c r="E32" s="137">
        <v>33927</v>
      </c>
    </row>
    <row r="33" spans="1:5" ht="15">
      <c r="A33" s="139" t="s">
        <v>6</v>
      </c>
      <c r="B33" s="136" t="s">
        <v>32</v>
      </c>
      <c r="C33" s="138">
        <v>672673.7539990032</v>
      </c>
      <c r="D33" s="138">
        <v>672673.7539990032</v>
      </c>
      <c r="E33" s="137">
        <v>3363368.77</v>
      </c>
    </row>
    <row r="34" spans="1:5" ht="15">
      <c r="A34" s="139" t="s">
        <v>70</v>
      </c>
      <c r="B34" s="136" t="s">
        <v>32</v>
      </c>
      <c r="C34" s="138">
        <v>5355571.19</v>
      </c>
      <c r="D34" s="138">
        <v>5355571.19</v>
      </c>
      <c r="E34" s="137">
        <v>26777860</v>
      </c>
    </row>
    <row r="35" spans="1:5" ht="15">
      <c r="A35" s="139" t="s">
        <v>71</v>
      </c>
      <c r="B35" s="136" t="s">
        <v>32</v>
      </c>
      <c r="C35" s="138">
        <v>856671.6</v>
      </c>
      <c r="D35" s="138">
        <v>856671.6</v>
      </c>
      <c r="E35" s="137">
        <v>4283358</v>
      </c>
    </row>
    <row r="36" spans="1:5" ht="15">
      <c r="A36" s="139" t="s">
        <v>72</v>
      </c>
      <c r="B36" s="136" t="s">
        <v>32</v>
      </c>
      <c r="C36" s="138">
        <v>473250.4</v>
      </c>
      <c r="D36" s="138">
        <v>473250.4</v>
      </c>
      <c r="E36" s="137">
        <v>2366252</v>
      </c>
    </row>
    <row r="37" spans="1:10" ht="15">
      <c r="A37" s="139" t="s">
        <v>27</v>
      </c>
      <c r="B37" s="136" t="s">
        <v>32</v>
      </c>
      <c r="C37" s="137">
        <v>26657.933223815373</v>
      </c>
      <c r="D37" s="138">
        <v>22392.663908004914</v>
      </c>
      <c r="E37" s="138">
        <v>1577412</v>
      </c>
      <c r="J37" s="14" t="s">
        <v>131</v>
      </c>
    </row>
    <row r="38" spans="1:10" ht="15">
      <c r="A38" s="139" t="s">
        <v>21</v>
      </c>
      <c r="B38" s="136" t="s">
        <v>32</v>
      </c>
      <c r="C38" s="138">
        <v>22799998.085601147</v>
      </c>
      <c r="D38" s="138">
        <v>22799998.085601147</v>
      </c>
      <c r="E38" s="137">
        <v>190000000</v>
      </c>
      <c r="J38" s="14" t="s">
        <v>131</v>
      </c>
    </row>
    <row r="39" spans="1:5" ht="15">
      <c r="A39" s="139" t="s">
        <v>41</v>
      </c>
      <c r="B39" s="136" t="s">
        <v>32</v>
      </c>
      <c r="C39" s="137">
        <v>16206228.501773193</v>
      </c>
      <c r="D39" s="138">
        <v>16206228.501773193</v>
      </c>
      <c r="E39" s="138">
        <v>73664682</v>
      </c>
    </row>
    <row r="40" spans="1:5" ht="15">
      <c r="A40" s="139" t="s">
        <v>94</v>
      </c>
      <c r="B40" s="136" t="s">
        <v>32</v>
      </c>
      <c r="C40" s="137">
        <v>158941740.88613722</v>
      </c>
      <c r="D40" s="138">
        <v>158941740.88613722</v>
      </c>
      <c r="E40" s="138">
        <v>1060113950</v>
      </c>
    </row>
    <row r="41" spans="1:6" ht="15">
      <c r="A41" s="139" t="s">
        <v>74</v>
      </c>
      <c r="B41" s="136" t="s">
        <v>32</v>
      </c>
      <c r="C41" s="138">
        <v>9135228.4</v>
      </c>
      <c r="D41" s="138">
        <v>9135228.4</v>
      </c>
      <c r="E41" s="138">
        <v>45676142.0006</v>
      </c>
      <c r="F41" s="140" t="s">
        <v>115</v>
      </c>
    </row>
    <row r="42" spans="1:6" ht="15">
      <c r="A42" s="139" t="s">
        <v>73</v>
      </c>
      <c r="B42" s="136" t="s">
        <v>32</v>
      </c>
      <c r="C42" s="138">
        <v>227763.94</v>
      </c>
      <c r="D42" s="138">
        <v>227763.94</v>
      </c>
      <c r="E42" s="137">
        <v>1138809</v>
      </c>
      <c r="F42" s="150" t="s">
        <v>125</v>
      </c>
    </row>
    <row r="43" spans="1:6" ht="15">
      <c r="A43" s="139" t="s">
        <v>33</v>
      </c>
      <c r="B43" s="136" t="s">
        <v>32</v>
      </c>
      <c r="C43" s="137">
        <v>12313834.22</v>
      </c>
      <c r="D43" s="138">
        <v>10343620.74</v>
      </c>
      <c r="E43" s="138">
        <v>57170665.4753</v>
      </c>
      <c r="F43" s="140" t="s">
        <v>115</v>
      </c>
    </row>
    <row r="44" spans="1:10" ht="15">
      <c r="A44" s="139" t="s">
        <v>65</v>
      </c>
      <c r="B44" s="136" t="s">
        <v>32</v>
      </c>
      <c r="C44" s="137">
        <v>2771340.97</v>
      </c>
      <c r="D44" s="138">
        <v>2327926.42</v>
      </c>
      <c r="E44" s="138">
        <v>28490597.9961</v>
      </c>
      <c r="F44" s="140" t="s">
        <v>115</v>
      </c>
      <c r="J44" s="14" t="s">
        <v>131</v>
      </c>
    </row>
    <row r="45" spans="1:6" ht="15">
      <c r="A45" s="139" t="s">
        <v>5</v>
      </c>
      <c r="B45" s="136" t="s">
        <v>32</v>
      </c>
      <c r="C45" s="137">
        <v>9260588.87</v>
      </c>
      <c r="D45" s="138">
        <v>7778894.65</v>
      </c>
      <c r="E45" s="138">
        <v>42093533.9999</v>
      </c>
      <c r="F45" s="150" t="s">
        <v>125</v>
      </c>
    </row>
    <row r="46" spans="1:6" ht="15">
      <c r="A46" s="139" t="s">
        <v>96</v>
      </c>
      <c r="B46" s="136" t="s">
        <v>32</v>
      </c>
      <c r="C46" s="137">
        <v>9297642.76</v>
      </c>
      <c r="D46" s="137">
        <v>9297642.76</v>
      </c>
      <c r="E46" s="138">
        <f>18974782</f>
        <v>18974782</v>
      </c>
      <c r="F46" s="150"/>
    </row>
    <row r="47" spans="1:6" ht="15">
      <c r="A47" s="139" t="s">
        <v>29</v>
      </c>
      <c r="B47" s="136" t="s">
        <v>0</v>
      </c>
      <c r="C47" s="137">
        <v>8403048.77</v>
      </c>
      <c r="D47" s="138">
        <v>8403048.77</v>
      </c>
      <c r="E47" s="138">
        <v>28291166</v>
      </c>
      <c r="F47" s="150" t="s">
        <v>127</v>
      </c>
    </row>
    <row r="48" spans="1:6" ht="15">
      <c r="A48" s="139" t="s">
        <v>38</v>
      </c>
      <c r="B48" s="136" t="s">
        <v>0</v>
      </c>
      <c r="C48" s="151">
        <v>158808</v>
      </c>
      <c r="D48" s="152">
        <v>150867.6</v>
      </c>
      <c r="E48" s="152">
        <v>151270688.4</v>
      </c>
      <c r="F48" s="150" t="s">
        <v>127</v>
      </c>
    </row>
    <row r="49" spans="1:6" ht="15">
      <c r="A49" s="139" t="s">
        <v>89</v>
      </c>
      <c r="B49" s="136" t="s">
        <v>0</v>
      </c>
      <c r="C49" s="137">
        <v>318951645.21</v>
      </c>
      <c r="D49" s="138">
        <v>318951645.21</v>
      </c>
      <c r="E49" s="138">
        <v>1586035033.38</v>
      </c>
      <c r="F49" s="150" t="s">
        <v>127</v>
      </c>
    </row>
    <row r="50" spans="1:6" ht="15">
      <c r="A50" s="139" t="s">
        <v>66</v>
      </c>
      <c r="B50" s="136" t="s">
        <v>0</v>
      </c>
      <c r="C50" s="137">
        <v>41939.37</v>
      </c>
      <c r="D50" s="138">
        <v>35229.07</v>
      </c>
      <c r="E50" s="138">
        <v>496312.1158</v>
      </c>
      <c r="F50" s="150" t="s">
        <v>127</v>
      </c>
    </row>
    <row r="51" spans="1:6" ht="15">
      <c r="A51" s="139" t="s">
        <v>88</v>
      </c>
      <c r="B51" s="136" t="s">
        <v>0</v>
      </c>
      <c r="C51" s="137">
        <v>3997665.65</v>
      </c>
      <c r="D51" s="138">
        <v>3997665.65</v>
      </c>
      <c r="E51" s="138">
        <v>29614469.368</v>
      </c>
      <c r="F51" s="150" t="s">
        <v>127</v>
      </c>
    </row>
    <row r="52" spans="1:6" ht="15">
      <c r="A52" s="139" t="s">
        <v>130</v>
      </c>
      <c r="B52" s="136" t="s">
        <v>0</v>
      </c>
      <c r="C52" s="137">
        <v>81.19</v>
      </c>
      <c r="D52" s="138">
        <v>68.2</v>
      </c>
      <c r="E52" s="138">
        <v>2879.8233</v>
      </c>
      <c r="F52" s="150" t="s">
        <v>127</v>
      </c>
    </row>
    <row r="53" spans="1:6" ht="15">
      <c r="A53" s="139" t="s">
        <v>54</v>
      </c>
      <c r="B53" s="136" t="s">
        <v>0</v>
      </c>
      <c r="C53" s="137">
        <v>37568759.8</v>
      </c>
      <c r="D53" s="138">
        <v>37568759.8</v>
      </c>
      <c r="E53" s="138">
        <v>250665138.76</v>
      </c>
      <c r="F53" s="150"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78</v>
      </c>
      <c r="B1" s="1" t="s">
        <v>79</v>
      </c>
      <c r="C1" s="1" t="s">
        <v>80</v>
      </c>
      <c r="D1" s="1" t="s">
        <v>81</v>
      </c>
      <c r="E1" s="1" t="s">
        <v>82</v>
      </c>
    </row>
    <row r="2" spans="1:5" ht="15">
      <c r="A2">
        <v>1</v>
      </c>
      <c r="B2">
        <v>2</v>
      </c>
      <c r="C2">
        <v>26</v>
      </c>
      <c r="D2">
        <v>53</v>
      </c>
      <c r="E2" t="s">
        <v>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2016-01-11T17:21:43Z</cp:lastPrinted>
  <dcterms:created xsi:type="dcterms:W3CDTF">2010-07-16T10:23:51Z</dcterms:created>
  <dcterms:modified xsi:type="dcterms:W3CDTF">2016-02-15T07:24:20Z</dcterms:modified>
  <cp:category/>
  <cp:version/>
  <cp:contentType/>
  <cp:contentStatus/>
</cp:coreProperties>
</file>