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70" yWindow="10935" windowWidth="20370" windowHeight="1170" tabRatio="887" firstSheet="2" activeTab="2"/>
  </bookViews>
  <sheets>
    <sheet name="_TM_Anexa 5" sheetId="1" state="veryHidden" r:id="rId1"/>
    <sheet name="_TM_Portofoliu FP" sheetId="2" state="veryHidden" r:id="rId2"/>
    <sheet name="Anexa 4_ro" sheetId="3" r:id="rId3"/>
    <sheet name="SE adj impact 2013" sheetId="4" state="hidden" r:id="rId4"/>
    <sheet name="_TM_Depozite" sheetId="5" state="veryHidden" r:id="rId5"/>
  </sheets>
  <definedNames>
    <definedName name="_xlfn._FV" hidden="1">#NAME?</definedName>
    <definedName name="_xlfn.SUMIFS" hidden="1">#NAME?</definedName>
    <definedName name="_xlnm.Print_Titles" localSheetId="2">'Anexa 4_ro'!$1:$5</definedName>
  </definedNames>
  <calcPr fullCalcOnLoad="1"/>
</workbook>
</file>

<file path=xl/sharedStrings.xml><?xml version="1.0" encoding="utf-8"?>
<sst xmlns="http://schemas.openxmlformats.org/spreadsheetml/2006/main" count="448" uniqueCount="276">
  <si>
    <t>Listed</t>
  </si>
  <si>
    <t>Total</t>
  </si>
  <si>
    <t>* = pentru cazurile în care data achiziţiei menţionată este mai veche decât data înfiinţării Fondului Proprietatea (28 decembrie 2005), data achiziţiei reprezintă data publicării în Monitorul Oficial a Legii nr. 247 / 19 iulie 2005 în baza căreia s-au stabilit participaţiile ce se vor transfera in portofoliul Fondului Proprietatea în momentul înfiinţării acestuia</t>
  </si>
  <si>
    <t>Data achiziţiei *</t>
  </si>
  <si>
    <t>Electrica Furnizare SA</t>
  </si>
  <si>
    <t xml:space="preserve">Administrator Fond: </t>
  </si>
  <si>
    <t xml:space="preserve">Cod Administrator: </t>
  </si>
  <si>
    <t xml:space="preserve">Fond: </t>
  </si>
  <si>
    <t>Fondul Proprietatea SA</t>
  </si>
  <si>
    <t xml:space="preserve">Cod Fond: </t>
  </si>
  <si>
    <t>PJR09SIIR/400006</t>
  </si>
  <si>
    <t>Aeroportul International Timisoara - Traian Vuia SA</t>
  </si>
  <si>
    <t>Alcom SA</t>
  </si>
  <si>
    <t xml:space="preserve">Evaluată la zero </t>
  </si>
  <si>
    <t>Insolvenţă</t>
  </si>
  <si>
    <t>Stare firmă</t>
  </si>
  <si>
    <t>Valori mobiliare admise sau tranzacţionate pe o piaţă reglementată din România din care:</t>
  </si>
  <si>
    <t>Emitent</t>
  </si>
  <si>
    <t>Simbol</t>
  </si>
  <si>
    <t>Data ultimei şedinţe în care s-a tranzacţionat</t>
  </si>
  <si>
    <t>Nr. Acţiuni deţinute</t>
  </si>
  <si>
    <t>BAT Service SA</t>
  </si>
  <si>
    <t>GDF Suez Energy Romania</t>
  </si>
  <si>
    <t>Societate nelistată, în stare de funcţionare</t>
  </si>
  <si>
    <t>Valoare nominală</t>
  </si>
  <si>
    <t>Valoare acţiune</t>
  </si>
  <si>
    <t>World Trade Hotel SA</t>
  </si>
  <si>
    <t>Zirom SA</t>
  </si>
  <si>
    <t>Ciocarlia SA</t>
  </si>
  <si>
    <t>Comsig SA</t>
  </si>
  <si>
    <t>Conpet SA</t>
  </si>
  <si>
    <t>Unlisted</t>
  </si>
  <si>
    <t>Complexul Energetic Oltenia SA</t>
  </si>
  <si>
    <t>Erste Group Bank AG</t>
  </si>
  <si>
    <t>$G$89:$J$99</t>
  </si>
  <si>
    <t>Depozite bancare</t>
  </si>
  <si>
    <t>Denumire bancă</t>
  </si>
  <si>
    <t>Data constituirii</t>
  </si>
  <si>
    <t>Scadenţa</t>
  </si>
  <si>
    <t>Valoare iniţială</t>
  </si>
  <si>
    <t>Electrica Distributie Muntenia Nord SA</t>
  </si>
  <si>
    <t>Transgaz SA</t>
  </si>
  <si>
    <t>Nr. acţiuni deţinute</t>
  </si>
  <si>
    <t>Pondere în activul total al Fondului Proprietatea</t>
  </si>
  <si>
    <t>Pondere în activul net al Fondului Proprietatea</t>
  </si>
  <si>
    <t>TOTAL</t>
  </si>
  <si>
    <t xml:space="preserve">Data de raportare:  </t>
  </si>
  <si>
    <t>Evoluţia activului net şi a valorii unitare a activului net în ultimii 3 ani</t>
  </si>
  <si>
    <t>Activ net</t>
  </si>
  <si>
    <t>VUAN</t>
  </si>
  <si>
    <t>Dobânda zilnică</t>
  </si>
  <si>
    <t>Dobânda cumulată</t>
  </si>
  <si>
    <t>Valoare actualizată</t>
  </si>
  <si>
    <t>Gerovital Cosmetics SA</t>
  </si>
  <si>
    <t>Hidroelectrica SA</t>
  </si>
  <si>
    <t>IOR SA</t>
  </si>
  <si>
    <t>Mecon SA</t>
  </si>
  <si>
    <t>Nuclearelectrica SA</t>
  </si>
  <si>
    <t>Oil Terminal SA</t>
  </si>
  <si>
    <t>Diff</t>
  </si>
  <si>
    <t>Legendă:</t>
  </si>
  <si>
    <t>Diferenţe</t>
  </si>
  <si>
    <t>CN Administratia Porturilor Maritime SA</t>
  </si>
  <si>
    <t>CN Administratia Canalelor Navigabile SA</t>
  </si>
  <si>
    <t>CN Administratia Porturilor Dunarii Fluviale SA</t>
  </si>
  <si>
    <t>CN Administratia Porturilor Dunarii Maritime SA</t>
  </si>
  <si>
    <t>CN Aeroporturi Bucuresti SA</t>
  </si>
  <si>
    <t>RON</t>
  </si>
  <si>
    <t>BRD</t>
  </si>
  <si>
    <t>Banca intermediară</t>
  </si>
  <si>
    <t>Preţ achiziţie cumulat cu valoarea dobânzii zilnice aferente perioadei scurse de la data achiziţiei</t>
  </si>
  <si>
    <t>Left</t>
  </si>
  <si>
    <t>Top</t>
  </si>
  <si>
    <t>Right</t>
  </si>
  <si>
    <t>Bottom</t>
  </si>
  <si>
    <t>Ref</t>
  </si>
  <si>
    <t>$A$1:$R$86</t>
  </si>
  <si>
    <t>$A$2:$Z$53</t>
  </si>
  <si>
    <t>$B$89:$E$97</t>
  </si>
  <si>
    <t>$A$2:$C$66</t>
  </si>
  <si>
    <t>SNP</t>
  </si>
  <si>
    <t>Transelectrica SA</t>
  </si>
  <si>
    <t>OMV Petrom SA</t>
  </si>
  <si>
    <t>Plafar SA</t>
  </si>
  <si>
    <t>Romaero SA</t>
  </si>
  <si>
    <t>Romgaz SA</t>
  </si>
  <si>
    <t>Romplumb SA</t>
  </si>
  <si>
    <t>Societatea Nationala a Sarii SA</t>
  </si>
  <si>
    <t>Salubriserv SA</t>
  </si>
  <si>
    <t>Simtex SA</t>
  </si>
  <si>
    <t>Lei</t>
  </si>
  <si>
    <t>Metoda de evaluare</t>
  </si>
  <si>
    <t>Valoare totală</t>
  </si>
  <si>
    <t>Pondere în capitalul social al emitentului</t>
  </si>
  <si>
    <t>Valoare totala</t>
  </si>
  <si>
    <t>MECP</t>
  </si>
  <si>
    <t>ALCQ</t>
  </si>
  <si>
    <t>IORB</t>
  </si>
  <si>
    <t>Obligaţiuni sau alte titluri de creanţă tranzacţionabile emise sau garantate de către stat ori de autorităţi ale administraţiei publice centrale</t>
  </si>
  <si>
    <t>Certificate de trezorerie cu discount</t>
  </si>
  <si>
    <t>Seria şi nr emisiunii</t>
  </si>
  <si>
    <t>Nr. titluri</t>
  </si>
  <si>
    <t>Data achiziţiei</t>
  </si>
  <si>
    <t>Data scadenţei</t>
  </si>
  <si>
    <t>diff</t>
  </si>
  <si>
    <t>ALR</t>
  </si>
  <si>
    <t>RORX</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</si>
  <si>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</si>
  <si>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</si>
  <si>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</si>
  <si>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</si>
  <si>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</si>
  <si>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</si>
  <si>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</si>
  <si>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</si>
  <si>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</si>
  <si>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</si>
  <si>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2012 Shareholders equity incl. dividends</t>
  </si>
  <si>
    <t>2012 Shareholders equity excl. dividends</t>
  </si>
  <si>
    <t>statutory FS</t>
  </si>
  <si>
    <t>IFRS FS</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</si>
  <si>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</si>
  <si>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</si>
  <si>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</si>
  <si>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</si>
  <si>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</si>
  <si>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</si>
  <si>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IOR</t>
  </si>
  <si>
    <t>X</t>
  </si>
  <si>
    <t xml:space="preserve">I. </t>
  </si>
  <si>
    <t>1.1.</t>
  </si>
  <si>
    <t>1.2.</t>
  </si>
  <si>
    <t>1.3.</t>
  </si>
  <si>
    <t>4.1.</t>
  </si>
  <si>
    <t>4.2.</t>
  </si>
  <si>
    <t>4.3.</t>
  </si>
  <si>
    <t>5.1.</t>
  </si>
  <si>
    <t>5.2.</t>
  </si>
  <si>
    <t>5.3.</t>
  </si>
  <si>
    <t>5.4.</t>
  </si>
  <si>
    <t>II.</t>
  </si>
  <si>
    <t>III.</t>
  </si>
  <si>
    <t>Denumire element</t>
  </si>
  <si>
    <t>% din activul net</t>
  </si>
  <si>
    <t>% din activul total</t>
  </si>
  <si>
    <t>Valuta</t>
  </si>
  <si>
    <t>Total active</t>
  </si>
  <si>
    <t xml:space="preserve">valori mobiliare şi instrumente ale pieţei monetare admise sau tranzacţionate pe o piaţă reglementată din România, din care: </t>
  </si>
  <si>
    <t xml:space="preserve">valori mobiliare şi instrumente ale pieţei monetare admise sau tranzacţionate pe o piaţă reglementată dintr-un stat membru, din care: </t>
  </si>
  <si>
    <t>Valori mobiliare nou-emise</t>
  </si>
  <si>
    <t>Alte valori mobiliare şi instrumente ale pieţei monetare menţionate la art. 187 lit. a) din Regulamentul nr. 15/2004, din care:</t>
  </si>
  <si>
    <t>- acţiuni neadmise la tranzacţionare pe o piaţă reglementată</t>
  </si>
  <si>
    <t>Depozite bancare, din care:</t>
  </si>
  <si>
    <t>depozite bancare constituite la instituţii de credit din România</t>
  </si>
  <si>
    <t>depozite bancare constituite la instituţii de credit dintr-un stat membru</t>
  </si>
  <si>
    <t>depozite bancare constituite la instituţii de credit dintr-un stat nemembru</t>
  </si>
  <si>
    <t>Instrumente financiare derivate tranzacţionate pe o piaţă reglementată:</t>
  </si>
  <si>
    <t>instrumente financiare derivate tranzacţionate pe o piaţă reglementată din România, pe categorii;</t>
  </si>
  <si>
    <t>instrumente financiare derivate tranzacţionate pe o piaţă reglementată dintr-un stat membru, pe categorii</t>
  </si>
  <si>
    <t>instrumente financiare derivate tranzacţionate pe o piaţă reglementată dintr-un stat nemembru, pe categorii</t>
  </si>
  <si>
    <t>Instrumente financiare derivate negociate în afara pieţelor reglementate, pe categorii de instrumente</t>
  </si>
  <si>
    <t>Conturi curente şi numerar, din care:</t>
  </si>
  <si>
    <t>- în lei</t>
  </si>
  <si>
    <t>- în euro</t>
  </si>
  <si>
    <t>- în USD</t>
  </si>
  <si>
    <t>- în GBP</t>
  </si>
  <si>
    <t>Instrumente ale pieţei monetare, altele decât cele tranzacţionate pe o piaţă reglementată, conform art. 101 alin. (1) lit. g) din Legea nr. 297/2004 privind piaţa de capital, cu modificările şi completările ulterioare, din care:</t>
  </si>
  <si>
    <t>- certificate de trezorerie cu discount, cu maturitaţi iniţiale mai mici de 1 an</t>
  </si>
  <si>
    <t>Titluri de participare ale altor organisme de plasament colectiv/ organismelor de plasament colectiv în valori mobiliare (A.O.P.C./ O.P.C.V.M.)</t>
  </si>
  <si>
    <t>Alte active din care:</t>
  </si>
  <si>
    <t>- dividende nete de încasat de la societăti din România</t>
  </si>
  <si>
    <t>- impozit pe dividende de recuperat de la Bugetul de Stat</t>
  </si>
  <si>
    <t>- alte creanţe</t>
  </si>
  <si>
    <t>- cheltuieli înregistrate în avans</t>
  </si>
  <si>
    <t>Total obligaţii</t>
  </si>
  <si>
    <t>Cheltuieli pentru plata comisioanelor datorate societăţii de administrare a investiţiilor (S.A.I.)</t>
  </si>
  <si>
    <t>Cheltuieli pentru plata comisioanelor datorate depozitarului</t>
  </si>
  <si>
    <t>Cheltuieli cu comisioanele datorate intermediarilor</t>
  </si>
  <si>
    <t>Cheltuieli cu comisioanele de rulaj şi alte servicii bancare</t>
  </si>
  <si>
    <t>Cheltuieli cu dobânzile</t>
  </si>
  <si>
    <t>Cheltuieli de emisiune</t>
  </si>
  <si>
    <t>Cheltuielile cu auditul financiar</t>
  </si>
  <si>
    <t>Alte obligaţii, din care:</t>
  </si>
  <si>
    <t>- TVA de plată la Bugetul de Stat</t>
  </si>
  <si>
    <t>- alte obligaţii, din care:</t>
  </si>
  <si>
    <t>Valoarea activului net (I - II)</t>
  </si>
  <si>
    <t>Situaţia valorii unitare a activului net</t>
  </si>
  <si>
    <t xml:space="preserve">Denumire element </t>
  </si>
  <si>
    <t>Valoare activ net</t>
  </si>
  <si>
    <t>Număr acţiuni în circulaţie</t>
  </si>
  <si>
    <t>Valoarea unitară a activului net</t>
  </si>
  <si>
    <t>1.1.1 acţiuni cotate tranzacţionate în ultimele 30 zile de tranzacţionare</t>
  </si>
  <si>
    <t>1.1.2 acţiuni cotate dar netranzacţionate în ultimele 30 de zile de tranzacţionare</t>
  </si>
  <si>
    <t>1.2.1 acţiuni cotate tranzacţionate în ultimele 30 zile de tranzacţionare</t>
  </si>
  <si>
    <t>1.2.2 acţiuni cotate dar netranzacţionate în ultimele 30 de zile de tranzacţionare</t>
  </si>
  <si>
    <t>1.1 acţiuni cotate tranzacţionate în ultimele 30 zile de tranzacţionare</t>
  </si>
  <si>
    <t>1.2 acţiuni cotate dar netranzacţionate în ultimele 30 de zile de tranzacţionare</t>
  </si>
  <si>
    <t>- vărsăminte de efectuat pentru răscumpărarea acţiunilor proprii</t>
  </si>
  <si>
    <t>1.1.3 Obligaţiuni guvernamentale</t>
  </si>
  <si>
    <t>- imobilizări necorporale</t>
  </si>
  <si>
    <t xml:space="preserve">Instrumentele menţionate la art. 187 lit. a) din Regulamentul nr.15/2004, din care: </t>
  </si>
  <si>
    <t>valori mobiliare şi instrumente ale pieţei monetare admise la cota oficială a unei burse dintr-un stat nemembru sau negociate pe o altă piaţă reglementată dintr-un stat nemembru, care operează în mod regulat şi este recunoscută şi deschisă publicului, aprobată de Autoritatea de Supraveghere Financiara (ASF)</t>
  </si>
  <si>
    <t>Cheltuieli cu plata comisioanelor/tarifelor datorate ASF</t>
  </si>
  <si>
    <t>Acţiuni neadmise la tranzacţionare pe o piaţă reglementată</t>
  </si>
  <si>
    <t>1.1.4 drepturi de alocare neadmise la tranzacționare pe o piață reglementată</t>
  </si>
  <si>
    <t>SNN</t>
  </si>
  <si>
    <t>Preţ de închidere</t>
  </si>
  <si>
    <t>Preţ de referinţă - Preţ mediu</t>
  </si>
  <si>
    <t>Valori mobiliare şi instrumente ale pieţei monetare, din care:*</t>
  </si>
  <si>
    <t>Reorganizare judiciară</t>
  </si>
  <si>
    <t>Banca Comerciala Romana</t>
  </si>
  <si>
    <t>BRD  Groupe Societe Generale</t>
  </si>
  <si>
    <t>Valoare depozit bancar cumulată cu valoarea dobânzii zilnice aferente perioadei scurse de la data constituirii</t>
  </si>
  <si>
    <t>- datorii legate de returnarea de capital către acţionari</t>
  </si>
  <si>
    <t>- remunerații şi contribuţii aferente</t>
  </si>
  <si>
    <t>Obligaţiuni guvernamentale</t>
  </si>
  <si>
    <t>Cod ISIN</t>
  </si>
  <si>
    <t>Nr. instrumente deţinute</t>
  </si>
  <si>
    <t>Data cupon</t>
  </si>
  <si>
    <t>Valoarea iniţială</t>
  </si>
  <si>
    <t>Dobândă zilnică</t>
  </si>
  <si>
    <t>Discount/primă cumulat/(ă)</t>
  </si>
  <si>
    <t>Pondere în activul total al FP</t>
  </si>
  <si>
    <t>Pondere în activul net al FP</t>
  </si>
  <si>
    <t>AeRO</t>
  </si>
  <si>
    <t>* = Include de asemenea valoarea participatiilor în companiile admise la tranzactionare pe piaţa AeRo (sistem alternativ de tranzacţionare)</t>
  </si>
  <si>
    <t>Creștere zilnică</t>
  </si>
  <si>
    <t xml:space="preserve">- provizioane </t>
  </si>
  <si>
    <t>Alro Slatina SA</t>
  </si>
  <si>
    <t>BRD-Groupe Societe Generale SA</t>
  </si>
  <si>
    <t>Complexul Energetic Oltenia SA****</t>
  </si>
  <si>
    <t>Enel Energie Muntenia SA</t>
  </si>
  <si>
    <t>Enel Energie SA</t>
  </si>
  <si>
    <t>Aeroportul Internaţional Mihail Kogălniceanu - Constanţa SA</t>
  </si>
  <si>
    <t>Aeroportul Internaţional Timişoara - Traian Vuia SA</t>
  </si>
  <si>
    <t>CN Administraţia Canalelor Navigabile SA</t>
  </si>
  <si>
    <t>CN Administraţia Porturilor Dunării Fluviale SA</t>
  </si>
  <si>
    <t>CN Administraţia Porturilor Dunării Maritime SA</t>
  </si>
  <si>
    <t>CN Administraţia Porturilor Maritime SA</t>
  </si>
  <si>
    <t>Poşta Română SA</t>
  </si>
  <si>
    <t>Societatea Naţională a Sării SA</t>
  </si>
  <si>
    <t>World Trade Center Bucureşti SA</t>
  </si>
  <si>
    <t>Faliment</t>
  </si>
  <si>
    <t>Engie România SA</t>
  </si>
  <si>
    <t>PJM07.1AFIASMDLUX0037</t>
  </si>
  <si>
    <t>Valoare justă (reper de preț compozit publicat de Reuters, incluzând dobânda cumulată)</t>
  </si>
  <si>
    <t>Preţ piaţă / Reper preţ compozit</t>
  </si>
  <si>
    <t>Franklin Templeton International Services S.à r.l.</t>
  </si>
  <si>
    <t>Ministerul de Finanţe</t>
  </si>
  <si>
    <t>E-Distributie Banat SA</t>
  </si>
  <si>
    <t>E-Distributie Dobrogea SA</t>
  </si>
  <si>
    <t>E-Distributie Muntenia SA</t>
  </si>
  <si>
    <t>Historical cost as per IFRS</t>
  </si>
  <si>
    <t>Preţ de achiziţie (preţ achiziţie total acţiuni)**</t>
  </si>
  <si>
    <t>CN Aeroporturi Bucureşti SA ***</t>
  </si>
  <si>
    <t>*** = societate înfiinţată în urma fuziunii prin contopire între CN "Aeroportul Internaţional Henri Coandă - Bucureşti" S.A. şi S.N. "Aeroportul Internaţional Bucureşti Băneasa - Aurel Vlaicu" S.A.</t>
  </si>
  <si>
    <t>**** = societate înfiinţată în urma fuziunii prin contopire între Complexul Energetic Turceni S.A., Complexul Energetic Craiova S.A., Complexul Energetic Rovinari S.A., Societatea Naţională a Lignitului Oltenia S.A.</t>
  </si>
  <si>
    <t xml:space="preserve">- datorii către acţionarii Fondului privind distribuţia de dividende </t>
  </si>
  <si>
    <t>- impozit pe dividende de plată la Bugetul de Stat</t>
  </si>
  <si>
    <t>CITI Bank</t>
  </si>
  <si>
    <t>ING BANK</t>
  </si>
  <si>
    <t>Evaluată la zero (lipsă situaţii financiare pentru exerciţiul financiar încheiat la 31 decembrie 2017)</t>
  </si>
  <si>
    <t>RO1519DBN037</t>
  </si>
  <si>
    <t>Valoarea justă/acţiune (Valoare pe baza raportului de evaluare la 30 septembrie 2018)</t>
  </si>
  <si>
    <t xml:space="preserve">- </t>
  </si>
  <si>
    <t>Valoarea justă/acţiune (Capitaluri proprii la 31 decembrie 2017 ajustate cu valoarea dividendelor declarate/ acţiune)</t>
  </si>
  <si>
    <t>Dizolvare judiciară</t>
  </si>
  <si>
    <t>Raiffeisen Bank</t>
  </si>
  <si>
    <t>does not include bonus shares (shares received free of charge) received in 2012</t>
  </si>
  <si>
    <t>does not include bonus shares bonus shares (shares received free of charge) received in 2006</t>
  </si>
  <si>
    <t>does not include bonus shares bonus shares (shares received free of charge) received in 2014</t>
  </si>
  <si>
    <t xml:space="preserve">(respectively the contribution in cash) less the disposals (if the case). Fondul Proprietatea did not perform any acquisition of unlisted shares from its incorporation date until now. The acquisition price does not include the bonus shares received by Fondul Proprietatea (following the share capital increase of portfolio companies) proportionally to its holding as these are not qualify as cost in accordance with the IFRS basis of accounting. </t>
  </si>
  <si>
    <t xml:space="preserve">** = prețul de achiziție reprezintă valoarea inițială a portofoliului final de acțiuni primite de Fondul Proprietatea de la statul român în decembrie 2005 și iunie 2007 determinată pe baza evaluării realizată în octombrie 2007 de către un evaluator independent (Finevex SRL Constanța), la care s-au adăugat, dacă a fost cazul, subscrierile ulterioare la majorările de capital ale companiilor din portofoliu (respectiv aporturile în numerar) </t>
  </si>
  <si>
    <t xml:space="preserve">și din care s-au scăzut vânzările (dacă a fost cazul). Fondul Proprietatea nu a efectuat nicio achiziție de acțiuni nelistate de la înființare până în prezent. Prețul de achiziție nu include acțiunile gratuite primite de către Fondul Proprietatea proporțional cu participația sa (ca urmare a majorărilor de capital a companiilor din portofoliu), întrucât acestea nu reprezintă un cost pentru fond în conformitate cu evidențele contabile IFRS. </t>
  </si>
  <si>
    <t>ANEXA NR. 4 SITUAŢIA ACTIVELOR ŞI OBLIGAŢIILOR LA DATA DE 29 MARTIE 2019</t>
  </si>
  <si>
    <t>Situaţia detaliată a investiţiilor la data de 29 martie 2019</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</si>
</sst>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00\ _l_e_i_-;\-* #,##0.00\ _l_e_i_-;_-* &quot;-&quot;??\ _l_e_i_-;_-@_-"/>
    <numFmt numFmtId="166" formatCode="#,##0.0000_);[Red]\(#,##0.0000\)"/>
    <numFmt numFmtId="167" formatCode="_(* #,##0_);_(* \(#,##0\);_(* &quot;-&quot;??_);_(@_)"/>
    <numFmt numFmtId="168" formatCode="0.0000%"/>
    <numFmt numFmtId="169" formatCode="0.0000"/>
    <numFmt numFmtId="170" formatCode="#,##0.0000"/>
    <numFmt numFmtId="171" formatCode="[$-409]d\-mmm\-yy;@"/>
    <numFmt numFmtId="172" formatCode="00000"/>
    <numFmt numFmtId="173" formatCode="_([$RON]\ * #,##0.00_);_([$RON]\ * \(#,##0.00\);_([$RON]\ * &quot;-&quot;??_);_(@_)"/>
    <numFmt numFmtId="174" formatCode="[$-409]d/mmm/yyyy;@"/>
    <numFmt numFmtId="175" formatCode="_-[$€-2]* #,##0.00_-;\-[$€-2]* #,##0.00_-;_-[$€-2]* &quot;-&quot;??_-"/>
    <numFmt numFmtId="176" formatCode="0.0%"/>
    <numFmt numFmtId="177" formatCode="_(* #,##0.0000_);_(* \(#,##0.0000\);_(* &quot;-&quot;??_);_(@_)"/>
    <numFmt numFmtId="178" formatCode="_([$EUR]\ * #,##0.00_);_([$EUR]\ * \(#,##0.00\);_([$EUR]\ * &quot;-&quot;??_);_(@_)"/>
    <numFmt numFmtId="179" formatCode="#,##0.000"/>
    <numFmt numFmtId="180" formatCode="[$-418]d\-mmm\-yyyy;@"/>
    <numFmt numFmtId="181" formatCode="_([$€-2]\ * #,##0_);_([$€-2]\ * \(#,##0\);_([$€-2]\ * &quot;-&quot;_);_(@_)"/>
    <numFmt numFmtId="182" formatCode="m/yy"/>
    <numFmt numFmtId="183" formatCode="[$-809]dd\ mmmm\ yyyy;@"/>
    <numFmt numFmtId="184" formatCode="_([$USD]\ * #,##0.00_);_([$USD]\ * \(#,##0.00\);_([$USD]\ * &quot;-&quot;??_);_(@_)"/>
    <numFmt numFmtId="185" formatCode="[$-809]d\ mmmm\ yyyy;@"/>
    <numFmt numFmtId="186" formatCode="#,##0.00_ ;[Red]\-#,##0.00\ "/>
    <numFmt numFmtId="187" formatCode="_-* #,##0.0000000_-;\-* #,##0.0000000_-;_-* &quot;-&quot;??_-;_-@_-"/>
    <numFmt numFmtId="188" formatCode="_-[$EUR]\ * #,##0.00_-;\-[$EUR]\ * #,##0.00_-;_-[$EUR]\ * &quot;-&quot;??_-;_-@_-"/>
    <numFmt numFmtId="189" formatCode="[$-418]d\-mmm\-yy;@"/>
    <numFmt numFmtId="190" formatCode="_([$GBP]\ * #,##0.00_);_([$GBP]\ * \(#,##0.00\);_([$GBP]\ * &quot;-&quot;??_);_(@_)"/>
    <numFmt numFmtId="191" formatCode="[$-418]d\ mmmm\ yyyy;@"/>
    <numFmt numFmtId="192" formatCode="#,##0.00\ _l_e_i;[Red]\-#,##0.00\ _l_e_i"/>
    <numFmt numFmtId="193" formatCode="#,##0.0000;\(#,##0.0000\)"/>
    <numFmt numFmtId="194" formatCode="[$-409]mmmm\ d\,\ yyyy;@"/>
    <numFmt numFmtId="195" formatCode="#,##0.0"/>
    <numFmt numFmtId="196" formatCode="_(* #,##0.0_);_(* \(#,##0.0\);_(* &quot;-&quot;??_);_(@_)"/>
    <numFmt numFmtId="197" formatCode="#,##0;\(#,##0\)"/>
    <numFmt numFmtId="198" formatCode="#,##0.0;\(#,##0.0\)"/>
    <numFmt numFmtId="199" formatCode="#,##0.0000\ [$lei-418]"/>
    <numFmt numFmtId="200" formatCode="[$€-2]\ #,##0.0000"/>
    <numFmt numFmtId="201" formatCode="[$$-409]#,##0.0000"/>
    <numFmt numFmtId="202" formatCode="#,##0.0000;[Red]#,##0.0000"/>
    <numFmt numFmtId="203" formatCode="0.000000000000000000%"/>
    <numFmt numFmtId="204" formatCode="_(* #,##0.00000_);_(* \(#,##0.00000\);_(* &quot;-&quot;??_);_(@_)"/>
    <numFmt numFmtId="205" formatCode="_ * #,##0.00_ ;_ * \-#,##0.00_ ;_ * &quot;-&quot;??_ ;_ @_ "/>
    <numFmt numFmtId="206" formatCode="#,##0.00;\(#,##0.00\)"/>
    <numFmt numFmtId="207" formatCode="_-* #,##0_-;\-* #,##0_-;_-* &quot;-&quot;??_-;_-@_-"/>
    <numFmt numFmtId="208" formatCode="0.000"/>
    <numFmt numFmtId="209" formatCode="dd/mm/yyyy;@"/>
    <numFmt numFmtId="210" formatCode="_-* #,##0.0000_-;\-* #,##0.0000_-;_-* &quot;-&quot;????_-;_-@_-"/>
    <numFmt numFmtId="211" formatCode="_-[$RON]\ * #,##0_-;\-[$RON]\ * #,##0_-;_-[$RON]\ * &quot;-&quot;_-;_-@_-"/>
    <numFmt numFmtId="212" formatCode="_-[$EUR]\ * #,##0_-;\-[$EUR]\ * #,##0_-;_-[$EUR]\ * &quot;-&quot;_-;_-@_-"/>
    <numFmt numFmtId="213" formatCode="_-[$USD]\ * #,##0_-;\-[$USD]\ * #,##0_-;_-[$USD]\ * &quot;-&quot;_-;_-@_-"/>
    <numFmt numFmtId="214" formatCode="[$RON]\ #,##0.0000"/>
    <numFmt numFmtId="215" formatCode="_-* #,##0.0_-;\-* #,##0.0_-;_-* &quot;-&quot;?_-;_-@_-"/>
    <numFmt numFmtId="216" formatCode="_-[$RON]\ * #,##0.00_-;\-[$RON]\ * #,##0.00_-;_-[$RON]\ * &quot;-&quot;??_-;_-@_-"/>
    <numFmt numFmtId="217" formatCode="#,##0.00000000000_ ;[Red]\-#,##0.00000000000\ "/>
    <numFmt numFmtId="218" formatCode="0.000%"/>
    <numFmt numFmtId="219" formatCode="[$-409]dd\-mmm\-yy;@"/>
    <numFmt numFmtId="220" formatCode="0.00000"/>
    <numFmt numFmtId="221" formatCode="0.00000%"/>
    <numFmt numFmtId="222" formatCode="_(* #,##0.0_);_(* \(#,##0.0\);_(* &quot;-&quot;?_);_(@_)"/>
    <numFmt numFmtId="223" formatCode="_(* #,##0.0000_);_(* \(#,##0.0000\);_(* &quot;-&quot;????_);_(@_)"/>
  </numFmts>
  <fonts count="96">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b/>
      <sz val="8"/>
      <name val="Arial"/>
      <family val="2"/>
    </font>
    <font>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name val="Tahoma"/>
      <family val="2"/>
    </font>
    <font>
      <sz val="8"/>
      <color indexed="12"/>
      <name val="Arial"/>
      <family val="2"/>
    </font>
    <font>
      <b/>
      <sz val="8"/>
      <name val="Tahoma"/>
      <family val="2"/>
    </font>
    <font>
      <sz val="8"/>
      <color indexed="10"/>
      <name val="Tahoma"/>
      <family val="2"/>
    </font>
    <font>
      <b/>
      <sz val="8"/>
      <color indexed="12"/>
      <name val="Tahoma"/>
      <family val="2"/>
    </font>
    <font>
      <b/>
      <sz val="8"/>
      <color indexed="10"/>
      <name val="Tahoma"/>
      <family val="2"/>
    </font>
    <font>
      <sz val="12"/>
      <name val="Times New Roman"/>
      <family val="1"/>
    </font>
    <font>
      <sz val="8"/>
      <color indexed="8"/>
      <name val="Tahoma"/>
      <family val="2"/>
    </font>
    <font>
      <sz val="8"/>
      <color indexed="12"/>
      <name val="Tahoma"/>
      <family val="2"/>
    </font>
    <font>
      <b/>
      <sz val="8"/>
      <color indexed="18"/>
      <name val="Tahoma"/>
      <family val="2"/>
    </font>
    <font>
      <sz val="8"/>
      <color indexed="18"/>
      <name val="Tahoma"/>
      <family val="2"/>
    </font>
    <font>
      <sz val="8"/>
      <color indexed="9"/>
      <name val="Tahoma"/>
      <family val="2"/>
    </font>
    <font>
      <b/>
      <sz val="8"/>
      <color indexed="9"/>
      <name val="Tahoma"/>
      <family val="2"/>
    </font>
    <font>
      <b/>
      <sz val="10"/>
      <color indexed="18"/>
      <name val="Tahoma"/>
      <family val="2"/>
    </font>
    <font>
      <sz val="12"/>
      <color indexed="18"/>
      <name val="Times New Roman"/>
      <family val="1"/>
    </font>
    <font>
      <b/>
      <sz val="9"/>
      <color indexed="18"/>
      <name val="Tahoma"/>
      <family val="2"/>
    </font>
    <font>
      <b/>
      <u val="single"/>
      <sz val="8"/>
      <color indexed="12"/>
      <name val="Arial"/>
      <family val="2"/>
    </font>
    <font>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b/>
      <sz val="10"/>
      <color indexed="18"/>
      <name val="System"/>
      <family val="2"/>
    </font>
    <font>
      <i/>
      <sz val="8"/>
      <name val="Tahoma"/>
      <family val="2"/>
    </font>
    <font>
      <i/>
      <sz val="8"/>
      <color indexed="8"/>
      <name val="Tahoma"/>
      <family val="2"/>
    </font>
    <font>
      <b/>
      <i/>
      <sz val="8"/>
      <color indexed="9"/>
      <name val="Tahoma"/>
      <family val="2"/>
    </font>
    <font>
      <sz val="11"/>
      <color indexed="9"/>
      <name val="Calibri"/>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b/>
      <sz val="10"/>
      <color indexed="8"/>
      <name val="Times New Roman"/>
      <family val="1"/>
    </font>
    <font>
      <b/>
      <sz val="8"/>
      <color indexed="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Tahoma"/>
      <family val="2"/>
    </font>
    <font>
      <sz val="8"/>
      <color rgb="FF0000FF"/>
      <name val="Arial"/>
      <family val="2"/>
    </font>
    <font>
      <sz val="8"/>
      <color rgb="FFFF0000"/>
      <name val="Tahoma"/>
      <family val="2"/>
    </font>
    <font>
      <b/>
      <sz val="10"/>
      <color theme="1"/>
      <name val="Times New Roman"/>
      <family val="1"/>
    </font>
    <font>
      <sz val="8"/>
      <color theme="1"/>
      <name val="Tahoma"/>
      <family val="2"/>
    </font>
    <font>
      <b/>
      <sz val="8"/>
      <color theme="1"/>
      <name val="Tahoma"/>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indexed="62"/>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hair"/>
      <bottom/>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top/>
      <bottom style="medium"/>
    </border>
    <border>
      <left/>
      <right/>
      <top/>
      <bottom style="medium"/>
    </border>
    <border>
      <left/>
      <right style="medium"/>
      <top/>
      <bottom style="medium"/>
    </border>
    <border>
      <left/>
      <right/>
      <top style="hair"/>
      <bottom style="hair"/>
    </border>
  </borders>
  <cellStyleXfs count="746">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3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0" fillId="3" borderId="0" applyNumberFormat="0" applyBorder="0" applyAlignment="0" applyProtection="0"/>
    <xf numFmtId="0" fontId="0" fillId="4" borderId="0" applyNumberFormat="0" applyBorder="0" applyAlignment="0" applyProtection="0"/>
    <xf numFmtId="0" fontId="3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30" fillId="9" borderId="0" applyNumberFormat="0" applyBorder="0" applyAlignment="0" applyProtection="0"/>
    <xf numFmtId="0" fontId="0" fillId="10" borderId="0" applyNumberFormat="0" applyBorder="0" applyAlignment="0" applyProtection="0"/>
    <xf numFmtId="0" fontId="3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3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0" fillId="20" borderId="0" applyNumberFormat="0" applyBorder="0" applyAlignment="0" applyProtection="0"/>
    <xf numFmtId="0" fontId="30"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30" fillId="9" borderId="0" applyNumberFormat="0" applyBorder="0" applyAlignment="0" applyProtection="0"/>
    <xf numFmtId="0" fontId="0" fillId="21" borderId="0" applyNumberFormat="0" applyBorder="0" applyAlignment="0" applyProtection="0"/>
    <xf numFmtId="0" fontId="30"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30" fillId="15"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72" fillId="24" borderId="0" applyNumberFormat="0" applyBorder="0" applyAlignment="0" applyProtection="0"/>
    <xf numFmtId="0" fontId="31" fillId="25" borderId="0" applyNumberFormat="0" applyBorder="0" applyAlignment="0" applyProtection="0"/>
    <xf numFmtId="0" fontId="72" fillId="24" borderId="0" applyNumberFormat="0" applyBorder="0" applyAlignment="0" applyProtection="0"/>
    <xf numFmtId="0" fontId="31" fillId="25" borderId="0" applyNumberFormat="0" applyBorder="0" applyAlignment="0" applyProtection="0"/>
    <xf numFmtId="0" fontId="72" fillId="26" borderId="0" applyNumberFormat="0" applyBorder="0" applyAlignment="0" applyProtection="0"/>
    <xf numFmtId="0" fontId="31" fillId="17" borderId="0" applyNumberFormat="0" applyBorder="0" applyAlignment="0" applyProtection="0"/>
    <xf numFmtId="0" fontId="72" fillId="26" borderId="0" applyNumberFormat="0" applyBorder="0" applyAlignment="0" applyProtection="0"/>
    <xf numFmtId="0" fontId="31" fillId="17" borderId="0" applyNumberFormat="0" applyBorder="0" applyAlignment="0" applyProtection="0"/>
    <xf numFmtId="0" fontId="72" fillId="27" borderId="0" applyNumberFormat="0" applyBorder="0" applyAlignment="0" applyProtection="0"/>
    <xf numFmtId="0" fontId="31" fillId="19" borderId="0" applyNumberFormat="0" applyBorder="0" applyAlignment="0" applyProtection="0"/>
    <xf numFmtId="0" fontId="72" fillId="27" borderId="0" applyNumberFormat="0" applyBorder="0" applyAlignment="0" applyProtection="0"/>
    <xf numFmtId="0" fontId="31" fillId="19" borderId="0" applyNumberFormat="0" applyBorder="0" applyAlignment="0" applyProtection="0"/>
    <xf numFmtId="0" fontId="72" fillId="28" borderId="0" applyNumberFormat="0" applyBorder="0" applyAlignment="0" applyProtection="0"/>
    <xf numFmtId="0" fontId="31" fillId="29" borderId="0" applyNumberFormat="0" applyBorder="0" applyAlignment="0" applyProtection="0"/>
    <xf numFmtId="0" fontId="72" fillId="28" borderId="0" applyNumberFormat="0" applyBorder="0" applyAlignment="0" applyProtection="0"/>
    <xf numFmtId="0" fontId="31" fillId="29" borderId="0" applyNumberFormat="0" applyBorder="0" applyAlignment="0" applyProtection="0"/>
    <xf numFmtId="0" fontId="72" fillId="30" borderId="0" applyNumberFormat="0" applyBorder="0" applyAlignment="0" applyProtection="0"/>
    <xf numFmtId="0" fontId="31" fillId="31" borderId="0" applyNumberFormat="0" applyBorder="0" applyAlignment="0" applyProtection="0"/>
    <xf numFmtId="0" fontId="72" fillId="30" borderId="0" applyNumberFormat="0" applyBorder="0" applyAlignment="0" applyProtection="0"/>
    <xf numFmtId="0" fontId="31" fillId="31" borderId="0" applyNumberFormat="0" applyBorder="0" applyAlignment="0" applyProtection="0"/>
    <xf numFmtId="0" fontId="72" fillId="32" borderId="0" applyNumberFormat="0" applyBorder="0" applyAlignment="0" applyProtection="0"/>
    <xf numFmtId="0" fontId="31" fillId="33" borderId="0" applyNumberFormat="0" applyBorder="0" applyAlignment="0" applyProtection="0"/>
    <xf numFmtId="0" fontId="72" fillId="32" borderId="0" applyNumberFormat="0" applyBorder="0" applyAlignment="0" applyProtection="0"/>
    <xf numFmtId="0" fontId="31" fillId="33" borderId="0" applyNumberFormat="0" applyBorder="0" applyAlignment="0" applyProtection="0"/>
    <xf numFmtId="0" fontId="72" fillId="34" borderId="0" applyNumberFormat="0" applyBorder="0" applyAlignment="0" applyProtection="0"/>
    <xf numFmtId="0" fontId="31" fillId="35" borderId="0" applyNumberFormat="0" applyBorder="0" applyAlignment="0" applyProtection="0"/>
    <xf numFmtId="0" fontId="72" fillId="34" borderId="0" applyNumberFormat="0" applyBorder="0" applyAlignment="0" applyProtection="0"/>
    <xf numFmtId="0" fontId="31" fillId="35" borderId="0" applyNumberFormat="0" applyBorder="0" applyAlignment="0" applyProtection="0"/>
    <xf numFmtId="0" fontId="72" fillId="36" borderId="0" applyNumberFormat="0" applyBorder="0" applyAlignment="0" applyProtection="0"/>
    <xf numFmtId="0" fontId="31" fillId="37" borderId="0" applyNumberFormat="0" applyBorder="0" applyAlignment="0" applyProtection="0"/>
    <xf numFmtId="0" fontId="72" fillId="36" borderId="0" applyNumberFormat="0" applyBorder="0" applyAlignment="0" applyProtection="0"/>
    <xf numFmtId="0" fontId="31" fillId="37" borderId="0" applyNumberFormat="0" applyBorder="0" applyAlignment="0" applyProtection="0"/>
    <xf numFmtId="0" fontId="72" fillId="38" borderId="0" applyNumberFormat="0" applyBorder="0" applyAlignment="0" applyProtection="0"/>
    <xf numFmtId="0" fontId="31" fillId="39" borderId="0" applyNumberFormat="0" applyBorder="0" applyAlignment="0" applyProtection="0"/>
    <xf numFmtId="0" fontId="72" fillId="38" borderId="0" applyNumberFormat="0" applyBorder="0" applyAlignment="0" applyProtection="0"/>
    <xf numFmtId="0" fontId="31" fillId="39" borderId="0" applyNumberFormat="0" applyBorder="0" applyAlignment="0" applyProtection="0"/>
    <xf numFmtId="0" fontId="72" fillId="40" borderId="0" applyNumberFormat="0" applyBorder="0" applyAlignment="0" applyProtection="0"/>
    <xf numFmtId="0" fontId="31" fillId="29" borderId="0" applyNumberFormat="0" applyBorder="0" applyAlignment="0" applyProtection="0"/>
    <xf numFmtId="0" fontId="72" fillId="40" borderId="0" applyNumberFormat="0" applyBorder="0" applyAlignment="0" applyProtection="0"/>
    <xf numFmtId="0" fontId="31" fillId="29" borderId="0" applyNumberFormat="0" applyBorder="0" applyAlignment="0" applyProtection="0"/>
    <xf numFmtId="0" fontId="72" fillId="41" borderId="0" applyNumberFormat="0" applyBorder="0" applyAlignment="0" applyProtection="0"/>
    <xf numFmtId="0" fontId="31" fillId="31" borderId="0" applyNumberFormat="0" applyBorder="0" applyAlignment="0" applyProtection="0"/>
    <xf numFmtId="0" fontId="72" fillId="41" borderId="0" applyNumberFormat="0" applyBorder="0" applyAlignment="0" applyProtection="0"/>
    <xf numFmtId="0" fontId="31" fillId="31" borderId="0" applyNumberFormat="0" applyBorder="0" applyAlignment="0" applyProtection="0"/>
    <xf numFmtId="0" fontId="72" fillId="42" borderId="0" applyNumberFormat="0" applyBorder="0" applyAlignment="0" applyProtection="0"/>
    <xf numFmtId="0" fontId="31" fillId="43" borderId="0" applyNumberFormat="0" applyBorder="0" applyAlignment="0" applyProtection="0"/>
    <xf numFmtId="0" fontId="72" fillId="42" borderId="0" applyNumberFormat="0" applyBorder="0" applyAlignment="0" applyProtection="0"/>
    <xf numFmtId="0" fontId="31" fillId="43" borderId="0" applyNumberFormat="0" applyBorder="0" applyAlignment="0" applyProtection="0"/>
    <xf numFmtId="0" fontId="73" fillId="44" borderId="0" applyNumberFormat="0" applyBorder="0" applyAlignment="0" applyProtection="0"/>
    <xf numFmtId="0" fontId="32" fillId="5" borderId="0" applyNumberFormat="0" applyBorder="0" applyAlignment="0" applyProtection="0"/>
    <xf numFmtId="0" fontId="73" fillId="44" borderId="0" applyNumberFormat="0" applyBorder="0" applyAlignment="0" applyProtection="0"/>
    <xf numFmtId="0" fontId="32" fillId="5" borderId="0" applyNumberFormat="0" applyBorder="0" applyAlignment="0" applyProtection="0"/>
    <xf numFmtId="0" fontId="74" fillId="45" borderId="1" applyNumberFormat="0" applyAlignment="0" applyProtection="0"/>
    <xf numFmtId="0" fontId="33" fillId="46" borderId="2" applyNumberFormat="0" applyAlignment="0" applyProtection="0"/>
    <xf numFmtId="0" fontId="74" fillId="45" borderId="1" applyNumberFormat="0" applyAlignment="0" applyProtection="0"/>
    <xf numFmtId="0" fontId="33" fillId="46" borderId="2" applyNumberFormat="0" applyAlignment="0" applyProtection="0"/>
    <xf numFmtId="0" fontId="75" fillId="47" borderId="3" applyNumberFormat="0" applyAlignment="0" applyProtection="0"/>
    <xf numFmtId="0" fontId="34" fillId="48" borderId="4" applyNumberFormat="0" applyAlignment="0" applyProtection="0"/>
    <xf numFmtId="0" fontId="75" fillId="47" borderId="3" applyNumberFormat="0" applyAlignment="0" applyProtection="0"/>
    <xf numFmtId="0" fontId="34" fillId="48" borderId="4"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0" borderId="0">
      <alignment/>
      <protection/>
    </xf>
    <xf numFmtId="164"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0" borderId="0">
      <alignment/>
      <protection/>
    </xf>
    <xf numFmtId="164" fontId="0"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43" fontId="3" fillId="0" borderId="0" applyFont="0" applyFill="0" applyBorder="0" applyAlignment="0" applyProtection="0"/>
    <xf numFmtId="182" fontId="29"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205" fontId="29" fillId="0" borderId="0" applyFont="0" applyFill="0" applyBorder="0" applyAlignment="0" applyProtection="0"/>
    <xf numFmtId="165" fontId="0"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35"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49" borderId="0" applyNumberFormat="0" applyBorder="0" applyAlignment="0" applyProtection="0"/>
    <xf numFmtId="0" fontId="37" fillId="7" borderId="0" applyNumberFormat="0" applyBorder="0" applyAlignment="0" applyProtection="0"/>
    <xf numFmtId="0" fontId="78" fillId="49" borderId="0" applyNumberFormat="0" applyBorder="0" applyAlignment="0" applyProtection="0"/>
    <xf numFmtId="0" fontId="37" fillId="7" borderId="0" applyNumberFormat="0" applyBorder="0" applyAlignment="0" applyProtection="0"/>
    <xf numFmtId="0" fontId="79" fillId="0" borderId="5" applyNumberFormat="0" applyFill="0" applyAlignment="0" applyProtection="0"/>
    <xf numFmtId="0" fontId="38" fillId="0" borderId="6" applyNumberFormat="0" applyFill="0" applyAlignment="0" applyProtection="0"/>
    <xf numFmtId="0" fontId="79" fillId="0" borderId="5" applyNumberFormat="0" applyFill="0" applyAlignment="0" applyProtection="0"/>
    <xf numFmtId="0" fontId="38" fillId="0" borderId="6" applyNumberFormat="0" applyFill="0" applyAlignment="0" applyProtection="0"/>
    <xf numFmtId="0" fontId="80" fillId="0" borderId="7" applyNumberFormat="0" applyFill="0" applyAlignment="0" applyProtection="0"/>
    <xf numFmtId="0" fontId="39" fillId="0" borderId="8" applyNumberFormat="0" applyFill="0" applyAlignment="0" applyProtection="0"/>
    <xf numFmtId="0" fontId="80" fillId="0" borderId="7" applyNumberFormat="0" applyFill="0" applyAlignment="0" applyProtection="0"/>
    <xf numFmtId="0" fontId="39" fillId="0" borderId="8" applyNumberFormat="0" applyFill="0" applyAlignment="0" applyProtection="0"/>
    <xf numFmtId="0" fontId="81" fillId="0" borderId="9" applyNumberFormat="0" applyFill="0" applyAlignment="0" applyProtection="0"/>
    <xf numFmtId="0" fontId="40" fillId="0" borderId="10" applyNumberFormat="0" applyFill="0" applyAlignment="0" applyProtection="0"/>
    <xf numFmtId="0" fontId="81" fillId="0" borderId="9" applyNumberFormat="0" applyFill="0" applyAlignment="0" applyProtection="0"/>
    <xf numFmtId="0" fontId="40" fillId="0" borderId="10" applyNumberFormat="0" applyFill="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82" fillId="0" borderId="0" applyNumberFormat="0" applyFill="0" applyBorder="0" applyAlignment="0" applyProtection="0"/>
    <xf numFmtId="0" fontId="77" fillId="0" borderId="0" applyNumberFormat="0" applyFill="0" applyBorder="0" applyAlignment="0" applyProtection="0"/>
    <xf numFmtId="0" fontId="82" fillId="0" borderId="0" applyNumberFormat="0" applyFill="0" applyBorder="0" applyAlignment="0" applyProtection="0"/>
    <xf numFmtId="0" fontId="83" fillId="50" borderId="1" applyNumberFormat="0" applyAlignment="0" applyProtection="0"/>
    <xf numFmtId="0" fontId="41" fillId="13" borderId="2" applyNumberFormat="0" applyAlignment="0" applyProtection="0"/>
    <xf numFmtId="0" fontId="83" fillId="50" borderId="1" applyNumberFormat="0" applyAlignment="0" applyProtection="0"/>
    <xf numFmtId="0" fontId="41" fillId="13" borderId="2" applyNumberFormat="0" applyAlignment="0" applyProtection="0"/>
    <xf numFmtId="0" fontId="84" fillId="0" borderId="11" applyNumberFormat="0" applyFill="0" applyAlignment="0" applyProtection="0"/>
    <xf numFmtId="0" fontId="42" fillId="0" borderId="12" applyNumberFormat="0" applyFill="0" applyAlignment="0" applyProtection="0"/>
    <xf numFmtId="0" fontId="84" fillId="0" borderId="11" applyNumberFormat="0" applyFill="0" applyAlignment="0" applyProtection="0"/>
    <xf numFmtId="0" fontId="42" fillId="0" borderId="12"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85" fillId="51" borderId="0" applyNumberFormat="0" applyBorder="0" applyAlignment="0" applyProtection="0"/>
    <xf numFmtId="0" fontId="43" fillId="52" borderId="0" applyNumberFormat="0" applyBorder="0" applyAlignment="0" applyProtection="0"/>
    <xf numFmtId="0" fontId="85" fillId="51" borderId="0" applyNumberFormat="0" applyBorder="0" applyAlignment="0" applyProtection="0"/>
    <xf numFmtId="0" fontId="43"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86" fillId="45" borderId="15" applyNumberFormat="0" applyAlignment="0" applyProtection="0"/>
    <xf numFmtId="0" fontId="44" fillId="46" borderId="16" applyNumberFormat="0" applyAlignment="0" applyProtection="0"/>
    <xf numFmtId="0" fontId="86" fillId="45" borderId="15" applyNumberFormat="0" applyAlignment="0" applyProtection="0"/>
    <xf numFmtId="0" fontId="44" fillId="46" borderId="16" applyNumberFormat="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176" fontId="45"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87" fillId="0" borderId="0" applyNumberFormat="0" applyFill="0" applyBorder="0" applyAlignment="0" applyProtection="0"/>
    <xf numFmtId="0" fontId="46" fillId="0" borderId="0" applyNumberFormat="0" applyFill="0" applyBorder="0" applyAlignment="0" applyProtection="0"/>
    <xf numFmtId="0" fontId="87" fillId="0" borderId="0" applyNumberFormat="0" applyFill="0" applyBorder="0" applyAlignment="0" applyProtection="0"/>
    <xf numFmtId="0" fontId="46" fillId="0" borderId="0" applyNumberFormat="0" applyFill="0" applyBorder="0" applyAlignment="0" applyProtection="0"/>
    <xf numFmtId="0" fontId="88" fillId="0" borderId="17" applyNumberFormat="0" applyFill="0" applyAlignment="0" applyProtection="0"/>
    <xf numFmtId="0" fontId="47" fillId="0" borderId="18" applyNumberFormat="0" applyFill="0" applyAlignment="0" applyProtection="0"/>
    <xf numFmtId="0" fontId="88" fillId="0" borderId="17" applyNumberFormat="0" applyFill="0" applyAlignment="0" applyProtection="0"/>
    <xf numFmtId="0" fontId="47" fillId="0" borderId="18" applyNumberFormat="0" applyFill="0" applyAlignment="0" applyProtection="0"/>
    <xf numFmtId="0" fontId="89" fillId="0" borderId="0" applyNumberFormat="0" applyFill="0" applyBorder="0" applyAlignment="0" applyProtection="0"/>
    <xf numFmtId="0" fontId="48" fillId="0" borderId="0" applyNumberFormat="0" applyFill="0" applyBorder="0" applyAlignment="0" applyProtection="0"/>
    <xf numFmtId="0" fontId="89" fillId="0" borderId="0" applyNumberFormat="0" applyFill="0" applyBorder="0" applyAlignment="0" applyProtection="0"/>
    <xf numFmtId="0" fontId="48" fillId="0" borderId="0" applyNumberFormat="0" applyFill="0" applyBorder="0" applyAlignment="0" applyProtection="0"/>
  </cellStyleXfs>
  <cellXfs count="372">
    <xf numFmtId="0" fontId="0" fillId="0" borderId="0" xfId="0" applyFont="1" applyAlignment="1">
      <alignment/>
    </xf>
    <xf numFmtId="0" fontId="4" fillId="0" borderId="0" xfId="0" applyFont="1" applyAlignment="1">
      <alignment/>
    </xf>
    <xf numFmtId="0" fontId="12" fillId="0" borderId="0" xfId="697" applyFont="1">
      <alignment/>
      <protection/>
    </xf>
    <xf numFmtId="0" fontId="12" fillId="0" borderId="0" xfId="697" applyFont="1" applyFill="1" applyBorder="1" applyAlignment="1">
      <alignment wrapText="1"/>
      <protection/>
    </xf>
    <xf numFmtId="0" fontId="14" fillId="0" borderId="0" xfId="697" applyFont="1" applyFill="1" applyBorder="1" applyAlignment="1">
      <alignment horizontal="center" wrapText="1"/>
      <protection/>
    </xf>
    <xf numFmtId="4" fontId="12" fillId="0" borderId="0" xfId="697" applyNumberFormat="1" applyFont="1" applyFill="1" applyBorder="1" applyAlignment="1">
      <alignment wrapText="1"/>
      <protection/>
    </xf>
    <xf numFmtId="4" fontId="15" fillId="0" borderId="0" xfId="697" applyNumberFormat="1" applyFont="1" applyFill="1" applyBorder="1" applyAlignment="1">
      <alignment wrapText="1"/>
      <protection/>
    </xf>
    <xf numFmtId="0" fontId="12" fillId="0" borderId="0" xfId="697" applyFont="1" applyFill="1" applyBorder="1" applyAlignment="1">
      <alignment horizontal="center" wrapText="1"/>
      <protection/>
    </xf>
    <xf numFmtId="15" fontId="12" fillId="0" borderId="0" xfId="697" applyNumberFormat="1" applyFont="1" applyFill="1" applyBorder="1" applyAlignment="1">
      <alignment horizontal="right" wrapText="1"/>
      <protection/>
    </xf>
    <xf numFmtId="10" fontId="12" fillId="0" borderId="0" xfId="697" applyNumberFormat="1" applyFont="1" applyFill="1" applyBorder="1" applyAlignment="1">
      <alignment horizontal="center" wrapText="1"/>
      <protection/>
    </xf>
    <xf numFmtId="0" fontId="12" fillId="0" borderId="0" xfId="697" applyFont="1" applyBorder="1">
      <alignment/>
      <protection/>
    </xf>
    <xf numFmtId="0" fontId="12" fillId="0" borderId="0" xfId="697" applyFont="1" applyFill="1" applyBorder="1">
      <alignment/>
      <protection/>
    </xf>
    <xf numFmtId="10" fontId="12" fillId="0" borderId="0" xfId="697" applyNumberFormat="1" applyFont="1" applyFill="1" applyBorder="1" applyAlignment="1">
      <alignment horizontal="right" wrapText="1"/>
      <protection/>
    </xf>
    <xf numFmtId="4" fontId="12" fillId="0" borderId="0" xfId="697" applyNumberFormat="1" applyFont="1" applyAlignment="1">
      <alignment wrapText="1"/>
      <protection/>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9" fillId="0" borderId="0" xfId="0" applyFont="1" applyAlignment="1">
      <alignment/>
    </xf>
    <xf numFmtId="168" fontId="12" fillId="0" borderId="0" xfId="709" applyNumberFormat="1" applyFont="1" applyAlignment="1">
      <alignment/>
    </xf>
    <xf numFmtId="168" fontId="20" fillId="0" borderId="0" xfId="709" applyNumberFormat="1" applyFont="1" applyAlignment="1">
      <alignment/>
    </xf>
    <xf numFmtId="0" fontId="20" fillId="0" borderId="0" xfId="697" applyFont="1" applyBorder="1">
      <alignment/>
      <protection/>
    </xf>
    <xf numFmtId="0" fontId="20" fillId="0" borderId="0" xfId="697" applyFont="1" applyAlignment="1">
      <alignment wrapText="1"/>
      <protection/>
    </xf>
    <xf numFmtId="0" fontId="12" fillId="55" borderId="0" xfId="697" applyFont="1" applyFill="1">
      <alignment/>
      <protection/>
    </xf>
    <xf numFmtId="0" fontId="12" fillId="55" borderId="0" xfId="0" applyFont="1" applyFill="1" applyBorder="1" applyAlignment="1">
      <alignment horizontal="left" vertical="center"/>
    </xf>
    <xf numFmtId="0" fontId="18" fillId="55" borderId="0" xfId="0" applyFont="1" applyFill="1" applyAlignment="1">
      <alignment/>
    </xf>
    <xf numFmtId="0" fontId="14" fillId="55" borderId="0" xfId="0" applyFont="1" applyFill="1" applyAlignment="1">
      <alignment/>
    </xf>
    <xf numFmtId="0" fontId="12" fillId="55" borderId="0" xfId="0" applyFont="1" applyFill="1" applyAlignment="1">
      <alignment wrapText="1"/>
    </xf>
    <xf numFmtId="0" fontId="18" fillId="55" borderId="0" xfId="0" applyFont="1" applyFill="1" applyAlignment="1">
      <alignment wrapText="1"/>
    </xf>
    <xf numFmtId="0" fontId="15" fillId="55" borderId="0" xfId="697" applyFont="1" applyFill="1">
      <alignment/>
      <protection/>
    </xf>
    <xf numFmtId="0" fontId="14" fillId="55" borderId="0" xfId="697" applyFont="1" applyFill="1" applyAlignment="1">
      <alignment/>
      <protection/>
    </xf>
    <xf numFmtId="0" fontId="16" fillId="55" borderId="0" xfId="697" applyFont="1" applyFill="1" applyAlignment="1">
      <alignment/>
      <protection/>
    </xf>
    <xf numFmtId="0" fontId="12" fillId="55" borderId="0" xfId="697" applyFont="1" applyFill="1" applyAlignment="1">
      <alignment wrapText="1"/>
      <protection/>
    </xf>
    <xf numFmtId="0" fontId="12" fillId="55" borderId="0" xfId="697" applyFont="1" applyFill="1" applyBorder="1" applyAlignment="1">
      <alignment wrapText="1"/>
      <protection/>
    </xf>
    <xf numFmtId="0" fontId="17" fillId="55" borderId="0" xfId="697" applyFont="1" applyFill="1" applyBorder="1" applyAlignment="1">
      <alignment horizontal="center" wrapText="1"/>
      <protection/>
    </xf>
    <xf numFmtId="0" fontId="14" fillId="55" borderId="0" xfId="697" applyFont="1" applyFill="1" applyBorder="1" applyAlignment="1">
      <alignment horizontal="center" wrapText="1"/>
      <protection/>
    </xf>
    <xf numFmtId="4" fontId="12" fillId="55" borderId="0" xfId="697" applyNumberFormat="1" applyFont="1" applyFill="1" applyBorder="1" applyAlignment="1">
      <alignment wrapText="1"/>
      <protection/>
    </xf>
    <xf numFmtId="4" fontId="15" fillId="55" borderId="0" xfId="697" applyNumberFormat="1" applyFont="1" applyFill="1" applyBorder="1" applyAlignment="1">
      <alignment wrapText="1"/>
      <protection/>
    </xf>
    <xf numFmtId="0" fontId="12" fillId="55" borderId="0" xfId="697" applyFont="1" applyFill="1" applyBorder="1">
      <alignment/>
      <protection/>
    </xf>
    <xf numFmtId="4" fontId="14" fillId="55" borderId="0" xfId="697" applyNumberFormat="1" applyFont="1" applyFill="1" applyBorder="1" applyAlignment="1">
      <alignment horizontal="center" wrapText="1"/>
      <protection/>
    </xf>
    <xf numFmtId="49" fontId="12" fillId="55" borderId="0" xfId="697" applyNumberFormat="1" applyFont="1" applyFill="1" applyBorder="1" applyAlignment="1">
      <alignment horizontal="center" wrapText="1"/>
      <protection/>
    </xf>
    <xf numFmtId="171" fontId="12" fillId="55" borderId="0" xfId="697" applyNumberFormat="1" applyFont="1" applyFill="1" applyBorder="1" applyAlignment="1">
      <alignment wrapText="1"/>
      <protection/>
    </xf>
    <xf numFmtId="169" fontId="12" fillId="55" borderId="0" xfId="697" applyNumberFormat="1" applyFont="1" applyFill="1" applyBorder="1" applyAlignment="1">
      <alignment wrapText="1"/>
      <protection/>
    </xf>
    <xf numFmtId="0" fontId="0" fillId="55" borderId="0" xfId="0" applyFill="1" applyAlignment="1">
      <alignment/>
    </xf>
    <xf numFmtId="168" fontId="12" fillId="55" borderId="0" xfId="709" applyNumberFormat="1" applyFont="1" applyFill="1" applyAlignment="1">
      <alignment/>
    </xf>
    <xf numFmtId="10" fontId="12" fillId="55" borderId="0" xfId="697" applyNumberFormat="1" applyFont="1" applyFill="1" applyBorder="1" applyAlignment="1">
      <alignment wrapText="1"/>
      <protection/>
    </xf>
    <xf numFmtId="168" fontId="12" fillId="55" borderId="0" xfId="697" applyNumberFormat="1" applyFont="1" applyFill="1" applyBorder="1" applyAlignment="1">
      <alignment wrapText="1"/>
      <protection/>
    </xf>
    <xf numFmtId="168" fontId="12" fillId="55" borderId="0" xfId="709" applyNumberFormat="1" applyFont="1" applyFill="1" applyBorder="1" applyAlignment="1">
      <alignment/>
    </xf>
    <xf numFmtId="49" fontId="16" fillId="55" borderId="0" xfId="697" applyNumberFormat="1" applyFont="1" applyFill="1" applyBorder="1" applyAlignment="1">
      <alignment/>
      <protection/>
    </xf>
    <xf numFmtId="4" fontId="12" fillId="55" borderId="0" xfId="697" applyNumberFormat="1" applyFont="1" applyFill="1">
      <alignment/>
      <protection/>
    </xf>
    <xf numFmtId="0" fontId="14" fillId="55" borderId="0" xfId="697" applyFont="1" applyFill="1" applyBorder="1" applyAlignment="1">
      <alignment wrapText="1"/>
      <protection/>
    </xf>
    <xf numFmtId="40" fontId="12" fillId="55" borderId="0" xfId="697" applyNumberFormat="1" applyFont="1" applyFill="1">
      <alignment/>
      <protection/>
    </xf>
    <xf numFmtId="0" fontId="15" fillId="55" borderId="0" xfId="697" applyFont="1" applyFill="1" applyAlignment="1">
      <alignment wrapText="1"/>
      <protection/>
    </xf>
    <xf numFmtId="3" fontId="12" fillId="55" borderId="0" xfId="697" applyNumberFormat="1" applyFont="1" applyFill="1" applyBorder="1">
      <alignment/>
      <protection/>
    </xf>
    <xf numFmtId="0" fontId="12" fillId="55" borderId="0" xfId="697" applyFont="1" applyFill="1" applyAlignment="1">
      <alignment vertical="center"/>
      <protection/>
    </xf>
    <xf numFmtId="0" fontId="14" fillId="55" borderId="0" xfId="697" applyFont="1" applyFill="1">
      <alignment/>
      <protection/>
    </xf>
    <xf numFmtId="4" fontId="15" fillId="55" borderId="0" xfId="697" applyNumberFormat="1" applyFont="1" applyFill="1">
      <alignment/>
      <protection/>
    </xf>
    <xf numFmtId="0" fontId="12" fillId="55" borderId="0" xfId="697" applyFont="1" applyFill="1" applyBorder="1" applyAlignment="1">
      <alignment horizontal="center" vertical="center"/>
      <protection/>
    </xf>
    <xf numFmtId="173" fontId="15" fillId="55" borderId="0" xfId="697" applyNumberFormat="1" applyFont="1" applyFill="1" applyBorder="1">
      <alignment/>
      <protection/>
    </xf>
    <xf numFmtId="0" fontId="21" fillId="55" borderId="0" xfId="0" applyFont="1" applyFill="1" applyAlignment="1">
      <alignment/>
    </xf>
    <xf numFmtId="0" fontId="22" fillId="55" borderId="0" xfId="0" applyFont="1" applyFill="1" applyAlignment="1">
      <alignment wrapText="1"/>
    </xf>
    <xf numFmtId="168" fontId="14" fillId="56" borderId="20" xfId="709" applyNumberFormat="1" applyFont="1" applyFill="1" applyBorder="1" applyAlignment="1">
      <alignment/>
    </xf>
    <xf numFmtId="0" fontId="25" fillId="55" borderId="0" xfId="0" applyFont="1" applyFill="1" applyAlignment="1">
      <alignment/>
    </xf>
    <xf numFmtId="0" fontId="26" fillId="55" borderId="0" xfId="0" applyFont="1" applyFill="1" applyAlignment="1">
      <alignment wrapText="1"/>
    </xf>
    <xf numFmtId="0" fontId="26" fillId="55" borderId="0" xfId="0" applyFont="1" applyFill="1" applyAlignment="1">
      <alignment/>
    </xf>
    <xf numFmtId="0" fontId="21" fillId="55" borderId="0" xfId="697" applyFont="1" applyFill="1" applyAlignment="1">
      <alignment/>
      <protection/>
    </xf>
    <xf numFmtId="0" fontId="24" fillId="35" borderId="0" xfId="697" applyFont="1" applyFill="1" applyBorder="1" applyAlignment="1">
      <alignment wrapText="1"/>
      <protection/>
    </xf>
    <xf numFmtId="0" fontId="24" fillId="35" borderId="0" xfId="697" applyFont="1" applyFill="1" applyBorder="1" applyAlignment="1">
      <alignment horizontal="center" wrapText="1"/>
      <protection/>
    </xf>
    <xf numFmtId="168" fontId="12" fillId="56" borderId="21" xfId="697" applyNumberFormat="1" applyFont="1" applyFill="1" applyBorder="1" applyAlignment="1">
      <alignment horizontal="right" wrapText="1"/>
      <protection/>
    </xf>
    <xf numFmtId="168" fontId="12" fillId="56" borderId="21" xfId="709" applyNumberFormat="1" applyFont="1" applyFill="1" applyBorder="1" applyAlignment="1">
      <alignment/>
    </xf>
    <xf numFmtId="49" fontId="14" fillId="56" borderId="20" xfId="697" applyNumberFormat="1" applyFont="1" applyFill="1" applyBorder="1" applyAlignment="1">
      <alignment wrapText="1"/>
      <protection/>
    </xf>
    <xf numFmtId="49" fontId="12" fillId="56" borderId="20" xfId="697" applyNumberFormat="1" applyFont="1" applyFill="1" applyBorder="1" applyAlignment="1">
      <alignment horizontal="center" wrapText="1"/>
      <protection/>
    </xf>
    <xf numFmtId="4" fontId="12" fillId="56" borderId="20" xfId="697" applyNumberFormat="1" applyFont="1" applyFill="1" applyBorder="1" applyAlignment="1">
      <alignment wrapText="1"/>
      <protection/>
    </xf>
    <xf numFmtId="0" fontId="12" fillId="56" borderId="20" xfId="697" applyFont="1" applyFill="1" applyBorder="1">
      <alignment/>
      <protection/>
    </xf>
    <xf numFmtId="169" fontId="12" fillId="56" borderId="20" xfId="697" applyNumberFormat="1" applyFont="1" applyFill="1" applyBorder="1" applyAlignment="1">
      <alignment wrapText="1"/>
      <protection/>
    </xf>
    <xf numFmtId="4" fontId="14" fillId="56" borderId="20" xfId="697" applyNumberFormat="1" applyFont="1" applyFill="1" applyBorder="1" applyAlignment="1">
      <alignment wrapText="1"/>
      <protection/>
    </xf>
    <xf numFmtId="10" fontId="12" fillId="56" borderId="20" xfId="697" applyNumberFormat="1" applyFont="1" applyFill="1" applyBorder="1" applyAlignment="1">
      <alignment wrapText="1"/>
      <protection/>
    </xf>
    <xf numFmtId="0" fontId="12" fillId="56" borderId="21" xfId="697" applyFont="1" applyFill="1" applyBorder="1">
      <alignment/>
      <protection/>
    </xf>
    <xf numFmtId="0" fontId="14" fillId="56" borderId="20" xfId="697" applyFont="1" applyFill="1" applyBorder="1">
      <alignment/>
      <protection/>
    </xf>
    <xf numFmtId="4" fontId="14" fillId="56" borderId="20" xfId="697" applyNumberFormat="1" applyFont="1" applyFill="1" applyBorder="1">
      <alignment/>
      <protection/>
    </xf>
    <xf numFmtId="4" fontId="12" fillId="56" borderId="21" xfId="697" applyNumberFormat="1" applyFont="1" applyFill="1" applyBorder="1">
      <alignment/>
      <protection/>
    </xf>
    <xf numFmtId="3" fontId="14" fillId="56" borderId="20" xfId="697" applyNumberFormat="1" applyFont="1" applyFill="1" applyBorder="1">
      <alignment/>
      <protection/>
    </xf>
    <xf numFmtId="9" fontId="14" fillId="56" borderId="20" xfId="709" applyFont="1" applyFill="1" applyBorder="1" applyAlignment="1">
      <alignment/>
    </xf>
    <xf numFmtId="0" fontId="27" fillId="55" borderId="0" xfId="697" applyFont="1" applyFill="1" applyAlignment="1">
      <alignment vertical="center"/>
      <protection/>
    </xf>
    <xf numFmtId="0" fontId="24" fillId="35" borderId="0" xfId="697" applyFont="1" applyFill="1" applyBorder="1" applyAlignment="1">
      <alignment horizontal="center"/>
      <protection/>
    </xf>
    <xf numFmtId="0" fontId="24" fillId="35" borderId="0" xfId="697" applyFont="1" applyFill="1" applyBorder="1" applyAlignment="1">
      <alignment horizontal="left"/>
      <protection/>
    </xf>
    <xf numFmtId="168" fontId="14" fillId="56" borderId="20" xfId="697" applyNumberFormat="1" applyFont="1" applyFill="1" applyBorder="1">
      <alignment/>
      <protection/>
    </xf>
    <xf numFmtId="0" fontId="23" fillId="35" borderId="0" xfId="697" applyFont="1" applyFill="1" applyBorder="1">
      <alignment/>
      <protection/>
    </xf>
    <xf numFmtId="4" fontId="14" fillId="55" borderId="0" xfId="697" applyNumberFormat="1" applyFont="1" applyFill="1" applyBorder="1" applyAlignment="1">
      <alignment wrapText="1"/>
      <protection/>
    </xf>
    <xf numFmtId="168" fontId="20" fillId="55" borderId="0" xfId="709" applyNumberFormat="1" applyFont="1" applyFill="1" applyAlignment="1">
      <alignment/>
    </xf>
    <xf numFmtId="2" fontId="12" fillId="55" borderId="0" xfId="697" applyNumberFormat="1" applyFont="1" applyFill="1">
      <alignment/>
      <protection/>
    </xf>
    <xf numFmtId="0" fontId="9" fillId="55" borderId="0" xfId="0" applyFont="1" applyFill="1" applyBorder="1" applyAlignment="1">
      <alignment/>
    </xf>
    <xf numFmtId="0" fontId="6" fillId="0" borderId="0" xfId="695" applyFont="1" applyFill="1">
      <alignment/>
      <protection/>
    </xf>
    <xf numFmtId="170" fontId="14" fillId="0" borderId="0" xfId="697" applyNumberFormat="1" applyFont="1" applyFill="1" applyBorder="1" applyAlignment="1">
      <alignment horizontal="center" wrapText="1"/>
      <protection/>
    </xf>
    <xf numFmtId="0" fontId="11" fillId="55" borderId="22" xfId="0" applyFont="1" applyFill="1" applyBorder="1" applyAlignment="1">
      <alignment/>
    </xf>
    <xf numFmtId="0" fontId="9" fillId="55" borderId="23" xfId="0" applyFont="1" applyFill="1" applyBorder="1" applyAlignment="1">
      <alignment/>
    </xf>
    <xf numFmtId="0" fontId="9" fillId="55" borderId="24" xfId="0" applyFont="1" applyFill="1" applyBorder="1" applyAlignment="1">
      <alignment/>
    </xf>
    <xf numFmtId="0" fontId="9" fillId="55" borderId="25" xfId="0" applyFont="1" applyFill="1" applyBorder="1" applyAlignment="1">
      <alignment/>
    </xf>
    <xf numFmtId="0" fontId="9" fillId="55" borderId="26" xfId="0" applyFont="1" applyFill="1" applyBorder="1" applyAlignment="1">
      <alignment/>
    </xf>
    <xf numFmtId="0" fontId="28" fillId="55" borderId="25" xfId="0" applyFont="1" applyFill="1" applyBorder="1" applyAlignment="1">
      <alignment/>
    </xf>
    <xf numFmtId="0" fontId="9" fillId="55" borderId="0" xfId="0" applyFont="1" applyFill="1" applyBorder="1" applyAlignment="1">
      <alignment horizontal="right"/>
    </xf>
    <xf numFmtId="0" fontId="5" fillId="55" borderId="27" xfId="694" applyFont="1" applyFill="1" applyBorder="1" applyAlignment="1">
      <alignment horizontal="center" vertical="center" wrapText="1"/>
      <protection/>
    </xf>
    <xf numFmtId="0" fontId="5" fillId="55" borderId="19" xfId="694" applyFont="1" applyFill="1" applyBorder="1" applyAlignment="1">
      <alignment horizontal="center" vertical="center" wrapText="1"/>
      <protection/>
    </xf>
    <xf numFmtId="0" fontId="9" fillId="55" borderId="19" xfId="0" applyFont="1" applyFill="1" applyBorder="1" applyAlignment="1">
      <alignment/>
    </xf>
    <xf numFmtId="0" fontId="7" fillId="55" borderId="19" xfId="694" applyFont="1" applyFill="1" applyBorder="1" applyAlignment="1">
      <alignment horizontal="center" vertical="center" wrapText="1"/>
      <protection/>
    </xf>
    <xf numFmtId="0" fontId="6" fillId="55" borderId="19" xfId="696" applyFont="1" applyFill="1" applyBorder="1" applyAlignment="1">
      <alignment horizontal="left"/>
      <protection/>
    </xf>
    <xf numFmtId="3" fontId="9" fillId="55" borderId="19" xfId="0" applyNumberFormat="1" applyFont="1" applyFill="1" applyBorder="1" applyAlignment="1">
      <alignment/>
    </xf>
    <xf numFmtId="3" fontId="6" fillId="55" borderId="19" xfId="0" applyNumberFormat="1" applyFont="1" applyFill="1" applyBorder="1" applyAlignment="1">
      <alignment horizontal="right" vertical="center"/>
    </xf>
    <xf numFmtId="3" fontId="8" fillId="55" borderId="19" xfId="0" applyNumberFormat="1" applyFont="1" applyFill="1" applyBorder="1" applyAlignment="1">
      <alignment/>
    </xf>
    <xf numFmtId="0" fontId="6" fillId="55" borderId="27" xfId="0" applyFont="1" applyFill="1" applyBorder="1" applyAlignment="1">
      <alignment vertical="center"/>
    </xf>
    <xf numFmtId="0" fontId="5" fillId="55" borderId="27" xfId="694" applyFont="1" applyFill="1" applyBorder="1">
      <alignment/>
      <protection/>
    </xf>
    <xf numFmtId="0" fontId="5" fillId="55" borderId="19" xfId="694" applyFont="1" applyFill="1" applyBorder="1" applyAlignment="1">
      <alignment horizontal="left"/>
      <protection/>
    </xf>
    <xf numFmtId="3" fontId="11" fillId="55" borderId="19" xfId="0" applyNumberFormat="1" applyFont="1" applyFill="1" applyBorder="1" applyAlignment="1">
      <alignment/>
    </xf>
    <xf numFmtId="4" fontId="7" fillId="55" borderId="19" xfId="0" applyNumberFormat="1" applyFont="1" applyFill="1" applyBorder="1" applyAlignment="1">
      <alignment/>
    </xf>
    <xf numFmtId="0" fontId="8" fillId="55" borderId="28" xfId="0" applyFont="1" applyFill="1" applyBorder="1" applyAlignment="1">
      <alignment/>
    </xf>
    <xf numFmtId="10" fontId="8" fillId="55" borderId="29" xfId="714" applyNumberFormat="1" applyFont="1" applyFill="1" applyBorder="1" applyAlignment="1">
      <alignment/>
    </xf>
    <xf numFmtId="0" fontId="9" fillId="55" borderId="29" xfId="0" applyFont="1" applyFill="1" applyBorder="1" applyAlignment="1">
      <alignment/>
    </xf>
    <xf numFmtId="0" fontId="9" fillId="55" borderId="30" xfId="0" applyFont="1" applyFill="1" applyBorder="1" applyAlignment="1">
      <alignment/>
    </xf>
    <xf numFmtId="0" fontId="9" fillId="56" borderId="0" xfId="0" applyFont="1" applyFill="1" applyAlignment="1">
      <alignment/>
    </xf>
    <xf numFmtId="0" fontId="11" fillId="56" borderId="0" xfId="0" applyFont="1" applyFill="1" applyAlignment="1">
      <alignment/>
    </xf>
    <xf numFmtId="0" fontId="5" fillId="56" borderId="19" xfId="694" applyFont="1" applyFill="1" applyBorder="1" applyAlignment="1">
      <alignment horizontal="left" vertical="center" wrapText="1"/>
      <protection/>
    </xf>
    <xf numFmtId="3" fontId="5" fillId="56" borderId="19" xfId="694" applyNumberFormat="1" applyFont="1" applyFill="1" applyBorder="1" applyAlignment="1">
      <alignment horizontal="right" vertical="center" wrapText="1"/>
      <protection/>
    </xf>
    <xf numFmtId="0" fontId="6" fillId="56" borderId="19" xfId="696" applyFont="1" applyFill="1" applyBorder="1" applyAlignment="1">
      <alignment horizontal="left"/>
      <protection/>
    </xf>
    <xf numFmtId="3" fontId="6" fillId="56" borderId="19" xfId="694" applyNumberFormat="1" applyFont="1" applyFill="1" applyBorder="1" applyAlignment="1">
      <alignment horizontal="right"/>
      <protection/>
    </xf>
    <xf numFmtId="3" fontId="6" fillId="56" borderId="19" xfId="171" applyNumberFormat="1" applyFont="1" applyFill="1" applyBorder="1" applyAlignment="1">
      <alignment horizontal="right"/>
    </xf>
    <xf numFmtId="0" fontId="2" fillId="56" borderId="19" xfId="0" applyFont="1" applyFill="1" applyBorder="1" applyAlignment="1">
      <alignment vertical="center"/>
    </xf>
    <xf numFmtId="0" fontId="13" fillId="56" borderId="0" xfId="694" applyFont="1" applyFill="1" applyBorder="1">
      <alignment/>
      <protection/>
    </xf>
    <xf numFmtId="169" fontId="9" fillId="55" borderId="0" xfId="0" applyNumberFormat="1" applyFont="1" applyFill="1" applyBorder="1" applyAlignment="1">
      <alignment/>
    </xf>
    <xf numFmtId="3" fontId="9" fillId="0" borderId="0" xfId="0" applyNumberFormat="1" applyFont="1" applyAlignment="1">
      <alignment/>
    </xf>
    <xf numFmtId="0" fontId="12" fillId="56" borderId="21" xfId="0" applyFont="1" applyFill="1" applyBorder="1" applyAlignment="1">
      <alignment horizontal="left" vertical="center"/>
    </xf>
    <xf numFmtId="10" fontId="12" fillId="56" borderId="21" xfId="709" applyNumberFormat="1" applyFont="1" applyFill="1" applyBorder="1" applyAlignment="1">
      <alignment wrapText="1"/>
    </xf>
    <xf numFmtId="10" fontId="12" fillId="56" borderId="31" xfId="709" applyNumberFormat="1" applyFont="1" applyFill="1" applyBorder="1" applyAlignment="1">
      <alignment wrapText="1"/>
    </xf>
    <xf numFmtId="10" fontId="12" fillId="56" borderId="31" xfId="709" applyNumberFormat="1" applyFont="1" applyFill="1" applyBorder="1" applyAlignment="1">
      <alignment/>
    </xf>
    <xf numFmtId="10" fontId="12" fillId="56" borderId="21" xfId="709" applyNumberFormat="1" applyFont="1" applyFill="1" applyBorder="1" applyAlignment="1">
      <alignment/>
    </xf>
    <xf numFmtId="40" fontId="90" fillId="55" borderId="0" xfId="697" applyNumberFormat="1" applyFont="1" applyFill="1" applyBorder="1" applyAlignment="1">
      <alignment horizontal="center" wrapText="1"/>
      <protection/>
    </xf>
    <xf numFmtId="10" fontId="24" fillId="35" borderId="0" xfId="697" applyNumberFormat="1" applyFont="1" applyFill="1" applyBorder="1" applyAlignment="1">
      <alignment horizontal="center" wrapText="1"/>
      <protection/>
    </xf>
    <xf numFmtId="167" fontId="9" fillId="0" borderId="0" xfId="146" applyNumberFormat="1" applyFont="1" applyAlignment="1">
      <alignment/>
    </xf>
    <xf numFmtId="0" fontId="91" fillId="0" borderId="0" xfId="0" applyFont="1" applyAlignment="1">
      <alignment/>
    </xf>
    <xf numFmtId="181" fontId="6" fillId="56" borderId="19" xfId="694" applyNumberFormat="1" applyFont="1" applyFill="1" applyBorder="1" applyAlignment="1">
      <alignment horizontal="right"/>
      <protection/>
    </xf>
    <xf numFmtId="181" fontId="6" fillId="56" borderId="19" xfId="171" applyNumberFormat="1" applyFont="1" applyFill="1" applyBorder="1" applyAlignment="1">
      <alignment horizontal="right"/>
    </xf>
    <xf numFmtId="169" fontId="12" fillId="56" borderId="20" xfId="697" applyNumberFormat="1" applyFont="1" applyFill="1" applyBorder="1">
      <alignment/>
      <protection/>
    </xf>
    <xf numFmtId="0" fontId="18" fillId="55" borderId="0" xfId="0" applyFont="1" applyFill="1" applyAlignment="1">
      <alignment vertical="top"/>
    </xf>
    <xf numFmtId="0" fontId="14" fillId="55" borderId="0" xfId="0" applyFont="1" applyFill="1" applyAlignment="1">
      <alignment wrapText="1"/>
    </xf>
    <xf numFmtId="0" fontId="23" fillId="57" borderId="0" xfId="693" applyFont="1" applyFill="1" applyBorder="1">
      <alignment/>
      <protection/>
    </xf>
    <xf numFmtId="0" fontId="24" fillId="57" borderId="0" xfId="0" applyFont="1" applyFill="1" applyBorder="1" applyAlignment="1">
      <alignment vertical="top"/>
    </xf>
    <xf numFmtId="0" fontId="24" fillId="57" borderId="0" xfId="693" applyFont="1" applyFill="1" applyBorder="1" applyAlignment="1">
      <alignment horizontal="center"/>
      <protection/>
    </xf>
    <xf numFmtId="0" fontId="12" fillId="55" borderId="0" xfId="693" applyFont="1" applyFill="1">
      <alignment/>
      <protection/>
    </xf>
    <xf numFmtId="0" fontId="24" fillId="57" borderId="0" xfId="0" applyFont="1" applyFill="1" applyBorder="1" applyAlignment="1">
      <alignment horizontal="center" wrapText="1"/>
    </xf>
    <xf numFmtId="0" fontId="24" fillId="57" borderId="0" xfId="693" applyFont="1" applyFill="1" applyBorder="1" applyAlignment="1">
      <alignment horizontal="center" wrapText="1"/>
      <protection/>
    </xf>
    <xf numFmtId="0" fontId="14" fillId="56" borderId="21" xfId="693" applyFont="1" applyFill="1" applyBorder="1">
      <alignment/>
      <protection/>
    </xf>
    <xf numFmtId="0" fontId="14" fillId="56" borderId="21" xfId="0" applyFont="1" applyFill="1" applyBorder="1" applyAlignment="1">
      <alignment vertical="top"/>
    </xf>
    <xf numFmtId="43" fontId="14" fillId="5" borderId="21" xfId="693" applyNumberFormat="1" applyFont="1" applyFill="1" applyBorder="1">
      <alignment/>
      <protection/>
    </xf>
    <xf numFmtId="168" fontId="14" fillId="56" borderId="21" xfId="714" applyNumberFormat="1" applyFont="1" applyFill="1" applyBorder="1" applyAlignment="1">
      <alignment/>
    </xf>
    <xf numFmtId="43" fontId="14" fillId="56" borderId="21" xfId="693" applyNumberFormat="1" applyFont="1" applyFill="1" applyBorder="1">
      <alignment/>
      <protection/>
    </xf>
    <xf numFmtId="43" fontId="15" fillId="55" borderId="0" xfId="693" applyNumberFormat="1" applyFont="1" applyFill="1">
      <alignment/>
      <protection/>
    </xf>
    <xf numFmtId="168" fontId="12" fillId="55" borderId="0" xfId="714" applyNumberFormat="1" applyFont="1" applyFill="1" applyAlignment="1">
      <alignment/>
    </xf>
    <xf numFmtId="0" fontId="12" fillId="56" borderId="31" xfId="693" applyFont="1" applyFill="1" applyBorder="1" applyAlignment="1">
      <alignment horizontal="left"/>
      <protection/>
    </xf>
    <xf numFmtId="168" fontId="12" fillId="5" borderId="31" xfId="693" applyNumberFormat="1" applyFont="1" applyFill="1" applyBorder="1">
      <alignment/>
      <protection/>
    </xf>
    <xf numFmtId="168" fontId="12" fillId="5" borderId="31" xfId="714" applyNumberFormat="1" applyFont="1" applyFill="1" applyBorder="1" applyAlignment="1">
      <alignment/>
    </xf>
    <xf numFmtId="43" fontId="12" fillId="5" borderId="31" xfId="693" applyNumberFormat="1" applyFont="1" applyFill="1" applyBorder="1">
      <alignment/>
      <protection/>
    </xf>
    <xf numFmtId="168" fontId="12" fillId="56" borderId="31" xfId="693" applyNumberFormat="1" applyFont="1" applyFill="1" applyBorder="1">
      <alignment/>
      <protection/>
    </xf>
    <xf numFmtId="168" fontId="12" fillId="56" borderId="31" xfId="714" applyNumberFormat="1" applyFont="1" applyFill="1" applyBorder="1" applyAlignment="1">
      <alignment/>
    </xf>
    <xf numFmtId="178" fontId="19" fillId="56" borderId="31" xfId="171" applyNumberFormat="1" applyFont="1" applyFill="1" applyBorder="1" applyAlignment="1">
      <alignment/>
    </xf>
    <xf numFmtId="43" fontId="12" fillId="56" borderId="31" xfId="693" applyNumberFormat="1" applyFont="1" applyFill="1" applyBorder="1">
      <alignment/>
      <protection/>
    </xf>
    <xf numFmtId="0" fontId="12" fillId="56" borderId="31" xfId="693" applyFont="1" applyFill="1" applyBorder="1" applyAlignment="1">
      <alignment wrapText="1"/>
      <protection/>
    </xf>
    <xf numFmtId="0" fontId="50" fillId="56" borderId="31" xfId="693" applyFont="1" applyFill="1" applyBorder="1" applyAlignment="1">
      <alignment wrapText="1"/>
      <protection/>
    </xf>
    <xf numFmtId="168" fontId="50" fillId="5" borderId="31" xfId="714" applyNumberFormat="1" applyFont="1" applyFill="1" applyBorder="1" applyAlignment="1">
      <alignment/>
    </xf>
    <xf numFmtId="43" fontId="50" fillId="5" borderId="31" xfId="693" applyNumberFormat="1" applyFont="1" applyFill="1" applyBorder="1">
      <alignment/>
      <protection/>
    </xf>
    <xf numFmtId="168" fontId="50" fillId="56" borderId="31" xfId="714" applyNumberFormat="1" applyFont="1" applyFill="1" applyBorder="1" applyAlignment="1">
      <alignment/>
    </xf>
    <xf numFmtId="43" fontId="50" fillId="56" borderId="31" xfId="693" applyNumberFormat="1" applyFont="1" applyFill="1" applyBorder="1">
      <alignment/>
      <protection/>
    </xf>
    <xf numFmtId="178" fontId="50" fillId="5" borderId="31" xfId="171" applyNumberFormat="1" applyFont="1" applyFill="1" applyBorder="1" applyAlignment="1">
      <alignment/>
    </xf>
    <xf numFmtId="178" fontId="51" fillId="56" borderId="31" xfId="171" applyNumberFormat="1" applyFont="1" applyFill="1" applyBorder="1" applyAlignment="1">
      <alignment/>
    </xf>
    <xf numFmtId="41" fontId="12" fillId="5" borderId="31" xfId="714" applyNumberFormat="1" applyFont="1" applyFill="1" applyBorder="1" applyAlignment="1">
      <alignment/>
    </xf>
    <xf numFmtId="41" fontId="12" fillId="5" borderId="31" xfId="693" applyNumberFormat="1" applyFont="1" applyFill="1" applyBorder="1">
      <alignment/>
      <protection/>
    </xf>
    <xf numFmtId="41" fontId="12" fillId="56" borderId="31" xfId="714" applyNumberFormat="1" applyFont="1" applyFill="1" applyBorder="1" applyAlignment="1">
      <alignment/>
    </xf>
    <xf numFmtId="41" fontId="12" fillId="56" borderId="31" xfId="693" applyNumberFormat="1" applyFont="1" applyFill="1" applyBorder="1">
      <alignment/>
      <protection/>
    </xf>
    <xf numFmtId="0" fontId="12" fillId="56" borderId="31" xfId="693" applyFont="1" applyFill="1" applyBorder="1" applyAlignment="1">
      <alignment horizontal="left" vertical="top"/>
      <protection/>
    </xf>
    <xf numFmtId="0" fontId="50" fillId="56" borderId="31" xfId="693" applyFont="1" applyFill="1" applyBorder="1" applyAlignment="1">
      <alignment horizontal="left"/>
      <protection/>
    </xf>
    <xf numFmtId="0" fontId="50" fillId="56" borderId="31" xfId="693" applyFont="1" applyFill="1" applyBorder="1" applyAlignment="1" quotePrefix="1">
      <alignment wrapText="1"/>
      <protection/>
    </xf>
    <xf numFmtId="0" fontId="50" fillId="55" borderId="0" xfId="693" applyFont="1" applyFill="1">
      <alignment/>
      <protection/>
    </xf>
    <xf numFmtId="41" fontId="50" fillId="5" borderId="31" xfId="714" applyNumberFormat="1" applyFont="1" applyFill="1" applyBorder="1" applyAlignment="1">
      <alignment/>
    </xf>
    <xf numFmtId="41" fontId="50" fillId="56" borderId="31" xfId="714" applyNumberFormat="1" applyFont="1" applyFill="1" applyBorder="1" applyAlignment="1">
      <alignment/>
    </xf>
    <xf numFmtId="43" fontId="12" fillId="55" borderId="0" xfId="693" applyNumberFormat="1" applyFont="1" applyFill="1">
      <alignment/>
      <protection/>
    </xf>
    <xf numFmtId="184" fontId="51" fillId="56" borderId="31" xfId="171" applyNumberFormat="1" applyFont="1" applyFill="1" applyBorder="1" applyAlignment="1">
      <alignment/>
    </xf>
    <xf numFmtId="40" fontId="15" fillId="55" borderId="0" xfId="693" applyNumberFormat="1" applyFont="1" applyFill="1">
      <alignment/>
      <protection/>
    </xf>
    <xf numFmtId="0" fontId="12" fillId="56" borderId="31" xfId="693" applyFont="1" applyFill="1" applyBorder="1" applyAlignment="1" quotePrefix="1">
      <alignment wrapText="1"/>
      <protection/>
    </xf>
    <xf numFmtId="0" fontId="12" fillId="5" borderId="31" xfId="693" applyFont="1" applyFill="1" applyBorder="1">
      <alignment/>
      <protection/>
    </xf>
    <xf numFmtId="0" fontId="14" fillId="56" borderId="31" xfId="693" applyFont="1" applyFill="1" applyBorder="1" applyAlignment="1">
      <alignment horizontal="left"/>
      <protection/>
    </xf>
    <xf numFmtId="0" fontId="14" fillId="56" borderId="31" xfId="693" applyFont="1" applyFill="1" applyBorder="1" applyAlignment="1">
      <alignment wrapText="1"/>
      <protection/>
    </xf>
    <xf numFmtId="168" fontId="14" fillId="5" borderId="31" xfId="693" applyNumberFormat="1" applyFont="1" applyFill="1" applyBorder="1">
      <alignment/>
      <protection/>
    </xf>
    <xf numFmtId="4" fontId="14" fillId="5" borderId="31" xfId="693" applyNumberFormat="1" applyFont="1" applyFill="1" applyBorder="1">
      <alignment/>
      <protection/>
    </xf>
    <xf numFmtId="168" fontId="14" fillId="56" borderId="31" xfId="693" applyNumberFormat="1" applyFont="1" applyFill="1" applyBorder="1">
      <alignment/>
      <protection/>
    </xf>
    <xf numFmtId="4" fontId="14" fillId="56" borderId="31" xfId="693" applyNumberFormat="1" applyFont="1" applyFill="1" applyBorder="1">
      <alignment/>
      <protection/>
    </xf>
    <xf numFmtId="43" fontId="14" fillId="56" borderId="31" xfId="693" applyNumberFormat="1" applyFont="1" applyFill="1" applyBorder="1">
      <alignment/>
      <protection/>
    </xf>
    <xf numFmtId="4" fontId="12" fillId="5" borderId="31" xfId="693" applyNumberFormat="1" applyFont="1" applyFill="1" applyBorder="1">
      <alignment/>
      <protection/>
    </xf>
    <xf numFmtId="4" fontId="12" fillId="56" borderId="31" xfId="693" applyNumberFormat="1" applyFont="1" applyFill="1" applyBorder="1">
      <alignment/>
      <protection/>
    </xf>
    <xf numFmtId="4" fontId="50" fillId="5" borderId="31" xfId="693" applyNumberFormat="1" applyFont="1" applyFill="1" applyBorder="1">
      <alignment/>
      <protection/>
    </xf>
    <xf numFmtId="4" fontId="50" fillId="56" borderId="31" xfId="693" applyNumberFormat="1" applyFont="1" applyFill="1" applyBorder="1">
      <alignment/>
      <protection/>
    </xf>
    <xf numFmtId="0" fontId="12" fillId="56" borderId="20" xfId="693" applyFont="1" applyFill="1" applyBorder="1" applyAlignment="1">
      <alignment horizontal="left"/>
      <protection/>
    </xf>
    <xf numFmtId="43" fontId="50" fillId="56" borderId="20" xfId="693" applyNumberFormat="1" applyFont="1" applyFill="1" applyBorder="1">
      <alignment/>
      <protection/>
    </xf>
    <xf numFmtId="4" fontId="50" fillId="56" borderId="20" xfId="693" applyNumberFormat="1" applyFont="1" applyFill="1" applyBorder="1">
      <alignment/>
      <protection/>
    </xf>
    <xf numFmtId="43" fontId="50" fillId="5" borderId="20" xfId="693" applyNumberFormat="1" applyFont="1" applyFill="1" applyBorder="1">
      <alignment/>
      <protection/>
    </xf>
    <xf numFmtId="0" fontId="14" fillId="56" borderId="20" xfId="693" applyFont="1" applyFill="1" applyBorder="1" applyAlignment="1">
      <alignment horizontal="left"/>
      <protection/>
    </xf>
    <xf numFmtId="0" fontId="14" fillId="56" borderId="20" xfId="693" applyFont="1" applyFill="1" applyBorder="1" applyAlignment="1">
      <alignment wrapText="1"/>
      <protection/>
    </xf>
    <xf numFmtId="168" fontId="14" fillId="5" borderId="20" xfId="714" applyNumberFormat="1" applyFont="1" applyFill="1" applyBorder="1" applyAlignment="1">
      <alignment/>
    </xf>
    <xf numFmtId="0" fontId="12" fillId="5" borderId="20" xfId="693" applyFont="1" applyFill="1" applyBorder="1">
      <alignment/>
      <protection/>
    </xf>
    <xf numFmtId="43" fontId="14" fillId="5" borderId="20" xfId="693" applyNumberFormat="1" applyFont="1" applyFill="1" applyBorder="1">
      <alignment/>
      <protection/>
    </xf>
    <xf numFmtId="168" fontId="14" fillId="56" borderId="20" xfId="714" applyNumberFormat="1" applyFont="1" applyFill="1" applyBorder="1" applyAlignment="1">
      <alignment/>
    </xf>
    <xf numFmtId="0" fontId="12" fillId="56" borderId="20" xfId="693" applyFont="1" applyFill="1" applyBorder="1">
      <alignment/>
      <protection/>
    </xf>
    <xf numFmtId="43" fontId="14" fillId="56" borderId="20" xfId="693" applyNumberFormat="1" applyFont="1" applyFill="1" applyBorder="1">
      <alignment/>
      <protection/>
    </xf>
    <xf numFmtId="0" fontId="52" fillId="35" borderId="21" xfId="693" applyFont="1" applyFill="1" applyBorder="1">
      <alignment/>
      <protection/>
    </xf>
    <xf numFmtId="0" fontId="24" fillId="35" borderId="21" xfId="693" applyFont="1" applyFill="1" applyBorder="1" applyAlignment="1">
      <alignment horizontal="center" wrapText="1"/>
      <protection/>
    </xf>
    <xf numFmtId="0" fontId="14" fillId="56" borderId="31" xfId="693" applyFont="1" applyFill="1" applyBorder="1">
      <alignment/>
      <protection/>
    </xf>
    <xf numFmtId="0" fontId="12" fillId="56" borderId="31" xfId="693" applyFont="1" applyFill="1" applyBorder="1">
      <alignment/>
      <protection/>
    </xf>
    <xf numFmtId="3" fontId="12" fillId="56" borderId="31" xfId="693" applyNumberFormat="1" applyFont="1" applyFill="1" applyBorder="1">
      <alignment/>
      <protection/>
    </xf>
    <xf numFmtId="167" fontId="12" fillId="56" borderId="31" xfId="693" applyNumberFormat="1" applyFont="1" applyFill="1" applyBorder="1">
      <alignment/>
      <protection/>
    </xf>
    <xf numFmtId="170" fontId="12" fillId="56" borderId="20" xfId="693" applyNumberFormat="1" applyFont="1" applyFill="1" applyBorder="1">
      <alignment/>
      <protection/>
    </xf>
    <xf numFmtId="177" fontId="12" fillId="56" borderId="20" xfId="693" applyNumberFormat="1" applyFont="1" applyFill="1" applyBorder="1">
      <alignment/>
      <protection/>
    </xf>
    <xf numFmtId="186" fontId="12" fillId="55" borderId="0" xfId="693" applyNumberFormat="1" applyFont="1" applyFill="1">
      <alignment/>
      <protection/>
    </xf>
    <xf numFmtId="0" fontId="12" fillId="56" borderId="31" xfId="693" applyFont="1" applyFill="1" applyBorder="1" applyAlignment="1" quotePrefix="1">
      <alignment wrapText="1"/>
      <protection/>
    </xf>
    <xf numFmtId="187" fontId="12" fillId="55" borderId="0" xfId="693" applyNumberFormat="1" applyFont="1" applyFill="1">
      <alignment/>
      <protection/>
    </xf>
    <xf numFmtId="0" fontId="12" fillId="55" borderId="0" xfId="693" applyFont="1" applyFill="1" quotePrefix="1">
      <alignment/>
      <protection/>
    </xf>
    <xf numFmtId="4" fontId="50" fillId="5" borderId="20" xfId="693" applyNumberFormat="1" applyFont="1" applyFill="1" applyBorder="1">
      <alignment/>
      <protection/>
    </xf>
    <xf numFmtId="188" fontId="12" fillId="55" borderId="0" xfId="693" applyNumberFormat="1" applyFont="1" applyFill="1">
      <alignment/>
      <protection/>
    </xf>
    <xf numFmtId="0" fontId="18" fillId="58" borderId="0" xfId="0" applyFont="1" applyFill="1" applyAlignment="1">
      <alignment vertical="top"/>
    </xf>
    <xf numFmtId="0" fontId="49" fillId="58" borderId="0" xfId="0" applyFont="1" applyFill="1" applyBorder="1" applyAlignment="1">
      <alignment/>
    </xf>
    <xf numFmtId="0" fontId="14" fillId="58" borderId="0" xfId="0" applyFont="1" applyFill="1" applyAlignment="1">
      <alignment/>
    </xf>
    <xf numFmtId="0" fontId="12" fillId="58" borderId="0" xfId="0" applyFont="1" applyFill="1" applyAlignment="1">
      <alignment wrapText="1"/>
    </xf>
    <xf numFmtId="0" fontId="18" fillId="58" borderId="0" xfId="0" applyFont="1" applyFill="1" applyAlignment="1">
      <alignment wrapText="1"/>
    </xf>
    <xf numFmtId="0" fontId="12" fillId="58" borderId="0" xfId="693" applyFont="1" applyFill="1">
      <alignment/>
      <protection/>
    </xf>
    <xf numFmtId="0" fontId="21" fillId="58" borderId="0" xfId="693" applyFont="1" applyFill="1">
      <alignment/>
      <protection/>
    </xf>
    <xf numFmtId="43" fontId="12" fillId="58" borderId="0" xfId="171" applyFont="1" applyFill="1" applyAlignment="1">
      <alignment/>
    </xf>
    <xf numFmtId="165" fontId="12" fillId="55" borderId="0" xfId="693" applyNumberFormat="1" applyFont="1" applyFill="1">
      <alignment/>
      <protection/>
    </xf>
    <xf numFmtId="4" fontId="14" fillId="0" borderId="0" xfId="697" applyNumberFormat="1" applyFont="1">
      <alignment/>
      <protection/>
    </xf>
    <xf numFmtId="0" fontId="27" fillId="55" borderId="0" xfId="697" applyFont="1" applyFill="1" applyAlignment="1">
      <alignment/>
      <protection/>
    </xf>
    <xf numFmtId="0" fontId="14" fillId="55" borderId="0" xfId="697" applyFont="1" applyFill="1" applyAlignment="1" quotePrefix="1">
      <alignment/>
      <protection/>
    </xf>
    <xf numFmtId="4" fontId="12" fillId="0" borderId="0" xfId="697" applyNumberFormat="1" applyFont="1">
      <alignment/>
      <protection/>
    </xf>
    <xf numFmtId="4" fontId="92" fillId="0" borderId="0" xfId="697" applyNumberFormat="1" applyFont="1">
      <alignment/>
      <protection/>
    </xf>
    <xf numFmtId="0" fontId="14" fillId="56" borderId="20" xfId="697" applyFont="1" applyFill="1" applyBorder="1" applyAlignment="1">
      <alignment/>
      <protection/>
    </xf>
    <xf numFmtId="169" fontId="12" fillId="56" borderId="20" xfId="693" applyNumberFormat="1" applyFont="1" applyFill="1" applyBorder="1">
      <alignment/>
      <protection/>
    </xf>
    <xf numFmtId="190" fontId="51" fillId="56" borderId="31" xfId="171" applyNumberFormat="1" applyFont="1" applyFill="1" applyBorder="1" applyAlignment="1">
      <alignment/>
    </xf>
    <xf numFmtId="0" fontId="12" fillId="0" borderId="0" xfId="697" applyFont="1" applyFill="1" applyBorder="1" applyAlignment="1">
      <alignment horizontal="left" wrapText="1"/>
      <protection/>
    </xf>
    <xf numFmtId="172" fontId="12" fillId="0" borderId="0" xfId="697" applyNumberFormat="1" applyFont="1" applyFill="1" applyBorder="1" applyAlignment="1">
      <alignment wrapText="1"/>
      <protection/>
    </xf>
    <xf numFmtId="0" fontId="12" fillId="59" borderId="0" xfId="697" applyFont="1" applyFill="1" applyBorder="1">
      <alignment/>
      <protection/>
    </xf>
    <xf numFmtId="184" fontId="50" fillId="5" borderId="31" xfId="171" applyNumberFormat="1" applyFont="1" applyFill="1" applyBorder="1" applyAlignment="1">
      <alignment/>
    </xf>
    <xf numFmtId="190" fontId="50" fillId="5" borderId="31" xfId="171" applyNumberFormat="1" applyFont="1" applyFill="1" applyBorder="1" applyAlignment="1">
      <alignment/>
    </xf>
    <xf numFmtId="168" fontId="14" fillId="5" borderId="31" xfId="714" applyNumberFormat="1" applyFont="1" applyFill="1" applyBorder="1" applyAlignment="1">
      <alignment/>
    </xf>
    <xf numFmtId="4" fontId="12" fillId="59" borderId="0" xfId="697" applyNumberFormat="1" applyFont="1" applyFill="1" applyBorder="1">
      <alignment/>
      <protection/>
    </xf>
    <xf numFmtId="191" fontId="21" fillId="55" borderId="0" xfId="0" applyNumberFormat="1" applyFont="1" applyFill="1" applyAlignment="1">
      <alignment/>
    </xf>
    <xf numFmtId="192" fontId="15" fillId="55" borderId="0" xfId="693" applyNumberFormat="1" applyFont="1" applyFill="1">
      <alignment/>
      <protection/>
    </xf>
    <xf numFmtId="0" fontId="14" fillId="56" borderId="31" xfId="0" applyFont="1" applyFill="1" applyBorder="1" applyAlignment="1">
      <alignment vertical="top" wrapText="1"/>
    </xf>
    <xf numFmtId="0" fontId="12" fillId="59" borderId="0" xfId="693" applyFont="1" applyFill="1">
      <alignment/>
      <protection/>
    </xf>
    <xf numFmtId="4" fontId="12" fillId="59" borderId="0" xfId="693" applyNumberFormat="1" applyFont="1" applyFill="1">
      <alignment/>
      <protection/>
    </xf>
    <xf numFmtId="43" fontId="12" fillId="59" borderId="0" xfId="693" applyNumberFormat="1" applyFont="1" applyFill="1">
      <alignment/>
      <protection/>
    </xf>
    <xf numFmtId="0" fontId="6" fillId="0" borderId="0" xfId="695" applyFont="1" applyFill="1" applyAlignment="1">
      <alignment horizontal="left"/>
      <protection/>
    </xf>
    <xf numFmtId="173" fontId="12" fillId="0" borderId="0" xfId="697" applyNumberFormat="1" applyFont="1">
      <alignment/>
      <protection/>
    </xf>
    <xf numFmtId="43" fontId="14" fillId="55" borderId="0" xfId="146" applyFont="1" applyFill="1" applyBorder="1" applyAlignment="1">
      <alignment horizontal="center" vertical="center" wrapText="1"/>
    </xf>
    <xf numFmtId="0" fontId="12" fillId="59" borderId="0" xfId="697" applyFont="1" applyFill="1">
      <alignment/>
      <protection/>
    </xf>
    <xf numFmtId="0" fontId="12" fillId="59" borderId="0" xfId="697" applyFont="1" applyFill="1" applyAlignment="1">
      <alignment wrapText="1"/>
      <protection/>
    </xf>
    <xf numFmtId="0" fontId="0" fillId="59" borderId="0" xfId="0" applyFill="1" applyAlignment="1">
      <alignment wrapText="1"/>
    </xf>
    <xf numFmtId="4" fontId="93" fillId="59" borderId="0" xfId="0" applyNumberFormat="1" applyFont="1" applyFill="1" applyBorder="1" applyAlignment="1">
      <alignment wrapText="1"/>
    </xf>
    <xf numFmtId="2" fontId="93" fillId="59" borderId="0" xfId="0" applyNumberFormat="1" applyFont="1" applyFill="1" applyBorder="1" applyAlignment="1">
      <alignment wrapText="1"/>
    </xf>
    <xf numFmtId="168" fontId="93" fillId="59" borderId="0" xfId="0" applyNumberFormat="1" applyFont="1" applyFill="1" applyBorder="1" applyAlignment="1">
      <alignment wrapText="1"/>
    </xf>
    <xf numFmtId="43" fontId="12" fillId="59" borderId="0" xfId="146" applyFont="1" applyFill="1" applyAlignment="1">
      <alignment/>
    </xf>
    <xf numFmtId="168" fontId="12" fillId="59" borderId="0" xfId="709" applyNumberFormat="1" applyFont="1" applyFill="1" applyAlignment="1">
      <alignment/>
    </xf>
    <xf numFmtId="2" fontId="12" fillId="59" borderId="0" xfId="697" applyNumberFormat="1" applyFont="1" applyFill="1">
      <alignment/>
      <protection/>
    </xf>
    <xf numFmtId="4" fontId="12" fillId="0" borderId="0" xfId="697" applyNumberFormat="1" applyFont="1" applyFill="1" applyBorder="1" applyAlignment="1">
      <alignment/>
      <protection/>
    </xf>
    <xf numFmtId="168" fontId="0" fillId="0" borderId="0" xfId="0" applyNumberFormat="1" applyAlignment="1">
      <alignment/>
    </xf>
    <xf numFmtId="0" fontId="0" fillId="0" borderId="0" xfId="0" applyAlignment="1">
      <alignment/>
    </xf>
    <xf numFmtId="0" fontId="0" fillId="0" borderId="0" xfId="0" applyAlignment="1">
      <alignment/>
    </xf>
    <xf numFmtId="0" fontId="12" fillId="56" borderId="21" xfId="698" applyFont="1" applyFill="1" applyBorder="1" applyAlignment="1">
      <alignment wrapText="1"/>
      <protection/>
    </xf>
    <xf numFmtId="3" fontId="12" fillId="56" borderId="21" xfId="698" applyNumberFormat="1" applyFont="1" applyFill="1" applyBorder="1">
      <alignment/>
      <protection/>
    </xf>
    <xf numFmtId="170" fontId="12" fillId="56" borderId="21" xfId="698" applyNumberFormat="1" applyFont="1" applyFill="1" applyBorder="1">
      <alignment/>
      <protection/>
    </xf>
    <xf numFmtId="4" fontId="12" fillId="56" borderId="21" xfId="698" applyNumberFormat="1" applyFont="1" applyFill="1" applyBorder="1">
      <alignment/>
      <protection/>
    </xf>
    <xf numFmtId="168" fontId="12" fillId="56" borderId="21" xfId="698" applyNumberFormat="1" applyFont="1" applyFill="1" applyBorder="1" applyAlignment="1">
      <alignment horizontal="right" wrapText="1"/>
      <protection/>
    </xf>
    <xf numFmtId="0" fontId="12" fillId="56" borderId="31" xfId="698" applyFont="1" applyFill="1" applyBorder="1" applyAlignment="1">
      <alignment wrapText="1"/>
      <protection/>
    </xf>
    <xf numFmtId="3" fontId="12" fillId="56" borderId="31" xfId="698" applyNumberFormat="1" applyFont="1" applyFill="1" applyBorder="1">
      <alignment/>
      <protection/>
    </xf>
    <xf numFmtId="170" fontId="12" fillId="56" borderId="31" xfId="698" applyNumberFormat="1" applyFont="1" applyFill="1" applyBorder="1">
      <alignment/>
      <protection/>
    </xf>
    <xf numFmtId="4" fontId="12" fillId="56" borderId="31" xfId="698" applyNumberFormat="1" applyFont="1" applyFill="1" applyBorder="1">
      <alignment/>
      <protection/>
    </xf>
    <xf numFmtId="0" fontId="12" fillId="56" borderId="31" xfId="698" applyFont="1" applyFill="1" applyBorder="1">
      <alignment/>
      <protection/>
    </xf>
    <xf numFmtId="2" fontId="12" fillId="56" borderId="31" xfId="698" applyNumberFormat="1" applyFont="1" applyFill="1" applyBorder="1" applyAlignment="1">
      <alignment wrapText="1"/>
      <protection/>
    </xf>
    <xf numFmtId="0" fontId="12" fillId="55" borderId="0" xfId="698" applyFont="1" applyFill="1">
      <alignment/>
      <protection/>
    </xf>
    <xf numFmtId="0" fontId="12" fillId="56" borderId="31" xfId="0" applyFont="1" applyFill="1" applyBorder="1" applyAlignment="1">
      <alignment horizontal="left" vertical="center"/>
    </xf>
    <xf numFmtId="0" fontId="27" fillId="55" borderId="0" xfId="698" applyFont="1" applyFill="1" applyAlignment="1">
      <alignment/>
      <protection/>
    </xf>
    <xf numFmtId="0" fontId="21" fillId="55" borderId="0" xfId="698" applyFont="1" applyFill="1" applyAlignment="1">
      <alignment/>
      <protection/>
    </xf>
    <xf numFmtId="49" fontId="12" fillId="56" borderId="21" xfId="698" applyNumberFormat="1" applyFont="1" applyFill="1" applyBorder="1" applyAlignment="1">
      <alignment wrapText="1"/>
      <protection/>
    </xf>
    <xf numFmtId="49" fontId="12" fillId="56" borderId="21" xfId="698" applyNumberFormat="1" applyFont="1" applyFill="1" applyBorder="1" applyAlignment="1">
      <alignment horizontal="center" wrapText="1"/>
      <protection/>
    </xf>
    <xf numFmtId="180" fontId="12" fillId="56" borderId="21" xfId="698" applyNumberFormat="1" applyFont="1" applyFill="1" applyBorder="1" applyAlignment="1">
      <alignment wrapText="1"/>
      <protection/>
    </xf>
    <xf numFmtId="3" fontId="12" fillId="56" borderId="21" xfId="698" applyNumberFormat="1" applyFont="1" applyFill="1" applyBorder="1" applyAlignment="1">
      <alignment wrapText="1"/>
      <protection/>
    </xf>
    <xf numFmtId="170" fontId="12" fillId="56" borderId="21" xfId="698" applyNumberFormat="1" applyFont="1" applyFill="1" applyBorder="1" applyAlignment="1">
      <alignment wrapText="1"/>
      <protection/>
    </xf>
    <xf numFmtId="4" fontId="12" fillId="56" borderId="21" xfId="698" applyNumberFormat="1" applyFont="1" applyFill="1" applyBorder="1" applyAlignment="1">
      <alignment wrapText="1"/>
      <protection/>
    </xf>
    <xf numFmtId="0" fontId="19" fillId="56" borderId="31" xfId="698" applyFont="1" applyFill="1" applyBorder="1">
      <alignment/>
      <protection/>
    </xf>
    <xf numFmtId="49" fontId="12" fillId="56" borderId="31" xfId="698" applyNumberFormat="1" applyFont="1" applyFill="1" applyBorder="1" applyAlignment="1">
      <alignment horizontal="center" wrapText="1"/>
      <protection/>
    </xf>
    <xf numFmtId="3" fontId="12" fillId="56" borderId="31" xfId="698" applyNumberFormat="1" applyFont="1" applyFill="1" applyBorder="1" applyAlignment="1">
      <alignment wrapText="1"/>
      <protection/>
    </xf>
    <xf numFmtId="170" fontId="12" fillId="56" borderId="31" xfId="698" applyNumberFormat="1" applyFont="1" applyFill="1" applyBorder="1" applyAlignment="1">
      <alignment wrapText="1"/>
      <protection/>
    </xf>
    <xf numFmtId="4" fontId="12" fillId="56" borderId="31" xfId="698" applyNumberFormat="1" applyFont="1" applyFill="1" applyBorder="1" applyAlignment="1">
      <alignment wrapText="1"/>
      <protection/>
    </xf>
    <xf numFmtId="49" fontId="12" fillId="56" borderId="31" xfId="698" applyNumberFormat="1" applyFont="1" applyFill="1" applyBorder="1" applyAlignment="1">
      <alignment wrapText="1"/>
      <protection/>
    </xf>
    <xf numFmtId="172" fontId="12" fillId="56" borderId="31" xfId="698" applyNumberFormat="1" applyFont="1" applyFill="1" applyBorder="1" applyAlignment="1">
      <alignment horizontal="center" wrapText="1"/>
      <protection/>
    </xf>
    <xf numFmtId="172" fontId="12" fillId="56" borderId="21" xfId="698" applyNumberFormat="1" applyFont="1" applyFill="1" applyBorder="1" applyAlignment="1">
      <alignment wrapText="1"/>
      <protection/>
    </xf>
    <xf numFmtId="172" fontId="12" fillId="56" borderId="21" xfId="698" applyNumberFormat="1" applyFont="1" applyFill="1" applyBorder="1" applyAlignment="1">
      <alignment horizontal="center" wrapText="1"/>
      <protection/>
    </xf>
    <xf numFmtId="0" fontId="12" fillId="56" borderId="21" xfId="698" applyFont="1" applyFill="1" applyBorder="1">
      <alignment/>
      <protection/>
    </xf>
    <xf numFmtId="172" fontId="12" fillId="56" borderId="31" xfId="698" applyNumberFormat="1" applyFont="1" applyFill="1" applyBorder="1" applyAlignment="1">
      <alignment wrapText="1"/>
      <protection/>
    </xf>
    <xf numFmtId="2" fontId="12" fillId="56" borderId="21" xfId="698" applyNumberFormat="1" applyFont="1" applyFill="1" applyBorder="1" applyAlignment="1">
      <alignment wrapText="1"/>
      <protection/>
    </xf>
    <xf numFmtId="0" fontId="50" fillId="56" borderId="31" xfId="693" applyFont="1" applyFill="1" applyBorder="1" applyAlignment="1" quotePrefix="1">
      <alignment horizontal="left" wrapText="1" indent="2"/>
      <protection/>
    </xf>
    <xf numFmtId="0" fontId="0" fillId="0" borderId="0" xfId="0" applyAlignment="1">
      <alignment/>
    </xf>
    <xf numFmtId="191" fontId="24" fillId="35" borderId="0" xfId="698" applyNumberFormat="1" applyFont="1" applyFill="1" applyBorder="1" applyAlignment="1">
      <alignment horizontal="center" wrapText="1"/>
      <protection/>
    </xf>
    <xf numFmtId="0" fontId="24" fillId="35" borderId="0" xfId="698" applyFont="1" applyFill="1" applyBorder="1" applyAlignment="1">
      <alignment horizontal="center" wrapText="1"/>
      <protection/>
    </xf>
    <xf numFmtId="167" fontId="12" fillId="55" borderId="0" xfId="146" applyNumberFormat="1" applyFont="1" applyFill="1" applyAlignment="1">
      <alignment/>
    </xf>
    <xf numFmtId="3" fontId="12" fillId="0" borderId="0" xfId="709" applyNumberFormat="1" applyFont="1" applyAlignment="1">
      <alignment/>
    </xf>
    <xf numFmtId="168" fontId="92" fillId="0" borderId="0" xfId="697" applyNumberFormat="1" applyFont="1">
      <alignment/>
      <protection/>
    </xf>
    <xf numFmtId="168" fontId="92" fillId="0" borderId="0" xfId="709" applyNumberFormat="1" applyFont="1" applyAlignment="1">
      <alignment/>
    </xf>
    <xf numFmtId="4" fontId="89" fillId="0" borderId="0" xfId="0" applyNumberFormat="1" applyFont="1" applyAlignment="1">
      <alignment/>
    </xf>
    <xf numFmtId="0" fontId="12" fillId="56" borderId="20" xfId="698" applyFont="1" applyFill="1" applyBorder="1" applyAlignment="1">
      <alignment/>
      <protection/>
    </xf>
    <xf numFmtId="0" fontId="12" fillId="56" borderId="21" xfId="698" applyFont="1" applyFill="1" applyBorder="1" applyAlignment="1">
      <alignment/>
      <protection/>
    </xf>
    <xf numFmtId="0" fontId="0" fillId="0" borderId="0" xfId="0" applyAlignment="1">
      <alignment/>
    </xf>
    <xf numFmtId="0" fontId="15" fillId="55" borderId="0" xfId="698" applyFont="1" applyFill="1">
      <alignment/>
      <protection/>
    </xf>
    <xf numFmtId="0" fontId="14" fillId="55" borderId="0" xfId="698" applyFont="1" applyFill="1">
      <alignment/>
      <protection/>
    </xf>
    <xf numFmtId="40" fontId="12" fillId="55" borderId="0" xfId="698" applyNumberFormat="1" applyFont="1" applyFill="1">
      <alignment/>
      <protection/>
    </xf>
    <xf numFmtId="2" fontId="12" fillId="55" borderId="0" xfId="698" applyNumberFormat="1" applyFont="1" applyFill="1">
      <alignment/>
      <protection/>
    </xf>
    <xf numFmtId="4" fontId="15" fillId="55" borderId="0" xfId="698" applyNumberFormat="1" applyFont="1" applyFill="1">
      <alignment/>
      <protection/>
    </xf>
    <xf numFmtId="0" fontId="12" fillId="56" borderId="20" xfId="698" applyFont="1" applyFill="1" applyBorder="1" applyAlignment="1">
      <alignment vertical="center"/>
      <protection/>
    </xf>
    <xf numFmtId="0" fontId="14" fillId="56" borderId="0" xfId="0" applyFont="1" applyFill="1" applyBorder="1" applyAlignment="1">
      <alignment horizontal="left" vertical="center"/>
    </xf>
    <xf numFmtId="180" fontId="12" fillId="56" borderId="20" xfId="698" applyNumberFormat="1" applyFont="1" applyFill="1" applyBorder="1" applyAlignment="1">
      <alignment wrapText="1"/>
      <protection/>
    </xf>
    <xf numFmtId="3" fontId="12" fillId="56" borderId="0" xfId="698" applyNumberFormat="1" applyFont="1" applyFill="1" applyBorder="1">
      <alignment/>
      <protection/>
    </xf>
    <xf numFmtId="4" fontId="12" fillId="56" borderId="0" xfId="698" applyNumberFormat="1" applyFont="1" applyFill="1" applyBorder="1">
      <alignment/>
      <protection/>
    </xf>
    <xf numFmtId="43" fontId="12" fillId="56" borderId="0" xfId="698" applyNumberFormat="1" applyFont="1" applyFill="1" applyBorder="1">
      <alignment/>
      <protection/>
    </xf>
    <xf numFmtId="4" fontId="12" fillId="56" borderId="20" xfId="698" applyNumberFormat="1" applyFont="1" applyFill="1" applyBorder="1">
      <alignment/>
      <protection/>
    </xf>
    <xf numFmtId="4" fontId="14" fillId="56" borderId="0" xfId="698" applyNumberFormat="1" applyFont="1" applyFill="1" applyBorder="1">
      <alignment/>
      <protection/>
    </xf>
    <xf numFmtId="168" fontId="14" fillId="56" borderId="0" xfId="698" applyNumberFormat="1" applyFont="1" applyFill="1" applyBorder="1" applyAlignment="1">
      <alignment horizontal="right" wrapText="1"/>
      <protection/>
    </xf>
    <xf numFmtId="168" fontId="14" fillId="56" borderId="0" xfId="716" applyNumberFormat="1" applyFont="1" applyFill="1" applyBorder="1" applyAlignment="1">
      <alignment/>
    </xf>
    <xf numFmtId="0" fontId="12" fillId="59" borderId="0" xfId="698" applyFont="1" applyFill="1">
      <alignment/>
      <protection/>
    </xf>
    <xf numFmtId="2" fontId="12" fillId="59" borderId="0" xfId="698" applyNumberFormat="1" applyFont="1" applyFill="1">
      <alignment/>
      <protection/>
    </xf>
    <xf numFmtId="168" fontId="12" fillId="59" borderId="0" xfId="716" applyNumberFormat="1" applyFont="1" applyFill="1" applyAlignment="1">
      <alignment/>
    </xf>
    <xf numFmtId="4" fontId="92" fillId="0" borderId="0" xfId="698" applyNumberFormat="1" applyFont="1">
      <alignment/>
      <protection/>
    </xf>
    <xf numFmtId="168" fontId="12" fillId="59" borderId="0" xfId="709" applyNumberFormat="1" applyFont="1" applyFill="1" applyBorder="1" applyAlignment="1">
      <alignment/>
    </xf>
    <xf numFmtId="168" fontId="12" fillId="56" borderId="21" xfId="709" applyNumberFormat="1" applyFont="1" applyFill="1" applyBorder="1" applyAlignment="1">
      <alignment wrapText="1"/>
    </xf>
    <xf numFmtId="168" fontId="12" fillId="56" borderId="31" xfId="709" applyNumberFormat="1" applyFont="1" applyFill="1" applyBorder="1" applyAlignment="1">
      <alignment wrapText="1"/>
    </xf>
    <xf numFmtId="168" fontId="14" fillId="56" borderId="20" xfId="709" applyNumberFormat="1" applyFont="1" applyFill="1" applyBorder="1" applyAlignment="1">
      <alignment wrapText="1"/>
    </xf>
    <xf numFmtId="0" fontId="15" fillId="59" borderId="0" xfId="697" applyFont="1" applyFill="1">
      <alignment/>
      <protection/>
    </xf>
    <xf numFmtId="0" fontId="12" fillId="59" borderId="0" xfId="0" applyFont="1" applyFill="1" applyBorder="1" applyAlignment="1">
      <alignment horizontal="left" vertical="center"/>
    </xf>
    <xf numFmtId="0" fontId="0" fillId="59" borderId="0" xfId="0" applyFill="1" applyAlignment="1">
      <alignment/>
    </xf>
    <xf numFmtId="0" fontId="0" fillId="0" borderId="0" xfId="0" applyAlignment="1">
      <alignment/>
    </xf>
    <xf numFmtId="169" fontId="12" fillId="56" borderId="20" xfId="698" applyNumberFormat="1" applyFont="1" applyFill="1" applyBorder="1">
      <alignment/>
      <protection/>
    </xf>
    <xf numFmtId="40" fontId="0" fillId="0" borderId="0" xfId="0" applyNumberFormat="1" applyAlignment="1">
      <alignment wrapText="1"/>
    </xf>
    <xf numFmtId="40" fontId="89" fillId="0" borderId="0" xfId="0" applyNumberFormat="1" applyFont="1" applyAlignment="1">
      <alignment/>
    </xf>
    <xf numFmtId="0" fontId="21" fillId="0" borderId="0" xfId="0" applyFont="1" applyFill="1" applyAlignment="1">
      <alignment/>
    </xf>
    <xf numFmtId="168" fontId="92" fillId="55" borderId="0" xfId="693" applyNumberFormat="1" applyFont="1" applyFill="1">
      <alignment/>
      <protection/>
    </xf>
    <xf numFmtId="4" fontId="14" fillId="56" borderId="20" xfId="697" applyNumberFormat="1" applyFont="1" applyFill="1" applyBorder="1" applyAlignment="1">
      <alignment/>
      <protection/>
    </xf>
    <xf numFmtId="4" fontId="12" fillId="56" borderId="21" xfId="698" applyNumberFormat="1" applyFont="1" applyFill="1" applyBorder="1" applyAlignment="1">
      <alignment horizontal="right" vertical="center"/>
      <protection/>
    </xf>
    <xf numFmtId="4" fontId="14" fillId="56" borderId="20" xfId="698" applyNumberFormat="1" applyFont="1" applyFill="1" applyBorder="1" applyAlignment="1">
      <alignment horizontal="right" vertical="center"/>
      <protection/>
    </xf>
    <xf numFmtId="168" fontId="12" fillId="56" borderId="31" xfId="709" applyNumberFormat="1" applyFont="1" applyFill="1" applyBorder="1" applyAlignment="1">
      <alignment vertical="center"/>
    </xf>
    <xf numFmtId="4" fontId="12" fillId="56" borderId="31" xfId="698" applyNumberFormat="1" applyFont="1" applyFill="1" applyBorder="1" applyAlignment="1">
      <alignment vertical="center"/>
      <protection/>
    </xf>
    <xf numFmtId="180" fontId="12" fillId="56" borderId="21" xfId="698" applyNumberFormat="1" applyFont="1" applyFill="1" applyBorder="1" applyAlignment="1">
      <alignment vertical="center" wrapText="1"/>
      <protection/>
    </xf>
    <xf numFmtId="168" fontId="12" fillId="56" borderId="21" xfId="716" applyNumberFormat="1" applyFont="1" applyFill="1" applyBorder="1" applyAlignment="1">
      <alignment/>
    </xf>
    <xf numFmtId="0" fontId="92" fillId="55" borderId="0" xfId="697" applyFont="1" applyFill="1">
      <alignment/>
      <protection/>
    </xf>
    <xf numFmtId="3" fontId="12" fillId="56" borderId="21" xfId="698" applyNumberFormat="1" applyFont="1" applyFill="1" applyBorder="1" applyAlignment="1">
      <alignment/>
      <protection/>
    </xf>
    <xf numFmtId="4" fontId="12" fillId="56" borderId="21" xfId="698" applyNumberFormat="1" applyFont="1" applyFill="1" applyBorder="1" applyAlignment="1">
      <alignment/>
      <protection/>
    </xf>
    <xf numFmtId="0" fontId="12" fillId="56" borderId="21" xfId="0" applyFont="1" applyFill="1" applyBorder="1" applyAlignment="1">
      <alignment/>
    </xf>
    <xf numFmtId="0" fontId="12" fillId="56" borderId="20" xfId="698" applyFont="1" applyFill="1" applyBorder="1" applyAlignment="1">
      <alignment horizontal="right"/>
      <protection/>
    </xf>
    <xf numFmtId="4" fontId="12" fillId="56" borderId="31" xfId="698" applyNumberFormat="1" applyFont="1" applyFill="1" applyBorder="1" applyAlignment="1">
      <alignment/>
      <protection/>
    </xf>
    <xf numFmtId="168" fontId="12" fillId="56" borderId="21" xfId="709" applyNumberFormat="1" applyFont="1" applyFill="1" applyBorder="1" applyAlignment="1">
      <alignment/>
    </xf>
    <xf numFmtId="0" fontId="94" fillId="0" borderId="0" xfId="0" applyFont="1" applyAlignment="1">
      <alignment/>
    </xf>
    <xf numFmtId="168" fontId="95" fillId="59" borderId="0" xfId="0" applyNumberFormat="1" applyFont="1" applyFill="1" applyBorder="1" applyAlignment="1">
      <alignment wrapText="1"/>
    </xf>
    <xf numFmtId="0" fontId="95" fillId="0" borderId="0" xfId="0" applyFont="1" applyAlignment="1">
      <alignment wrapText="1"/>
    </xf>
    <xf numFmtId="167" fontId="0" fillId="0" borderId="0" xfId="146" applyNumberFormat="1" applyFont="1" applyAlignment="1">
      <alignment/>
    </xf>
    <xf numFmtId="43" fontId="0" fillId="0" borderId="0" xfId="0" applyNumberFormat="1" applyAlignment="1">
      <alignment/>
    </xf>
    <xf numFmtId="43" fontId="93" fillId="59" borderId="0" xfId="146" applyFont="1" applyFill="1" applyBorder="1" applyAlignment="1">
      <alignment wrapText="1"/>
    </xf>
    <xf numFmtId="4" fontId="12" fillId="56" borderId="21" xfId="698" applyNumberFormat="1" applyFont="1" applyFill="1" applyBorder="1" applyAlignment="1">
      <alignment horizontal="right"/>
      <protection/>
    </xf>
    <xf numFmtId="3" fontId="12" fillId="0" borderId="0" xfId="709" applyNumberFormat="1" applyFont="1" applyFill="1" applyAlignment="1">
      <alignment/>
    </xf>
    <xf numFmtId="0" fontId="12" fillId="56" borderId="0" xfId="698" applyFont="1" applyFill="1" applyBorder="1" applyAlignment="1">
      <alignment horizontal="center" vertical="center" wrapText="1"/>
      <protection/>
    </xf>
    <xf numFmtId="191" fontId="24" fillId="57" borderId="0" xfId="693" applyNumberFormat="1" applyFont="1" applyFill="1" applyBorder="1" applyAlignment="1">
      <alignment horizontal="center"/>
      <protection/>
    </xf>
    <xf numFmtId="0" fontId="94" fillId="56" borderId="0" xfId="0" applyFont="1" applyFill="1" applyBorder="1" applyAlignment="1">
      <alignment horizontal="center" vertical="center" wrapText="1"/>
    </xf>
    <xf numFmtId="0" fontId="12" fillId="56" borderId="0" xfId="0" applyFont="1" applyFill="1" applyBorder="1" applyAlignment="1">
      <alignment horizontal="center" vertical="center" wrapText="1"/>
    </xf>
  </cellXfs>
  <cellStyles count="732">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_FONDUL 13834 Tax Provisions 300910 4" xfId="24"/>
    <cellStyle name="_FONDUL 13834 Tax Provisions 300910_Fact Sheet_information" xfId="25"/>
    <cellStyle name="20% - Accent1" xfId="26"/>
    <cellStyle name="20% - Accent1 2" xfId="27"/>
    <cellStyle name="20% - Accent1 2 2" xfId="28"/>
    <cellStyle name="20% - Accent1 3" xfId="29"/>
    <cellStyle name="20% - Accent1 4" xfId="30"/>
    <cellStyle name="20% - Accent2" xfId="31"/>
    <cellStyle name="20% - Accent2 2" xfId="32"/>
    <cellStyle name="20% - Accent2 2 2" xfId="33"/>
    <cellStyle name="20% - Accent2 3" xfId="34"/>
    <cellStyle name="20% - Accent2 4" xfId="35"/>
    <cellStyle name="20% - Accent3" xfId="36"/>
    <cellStyle name="20% - Accent3 2" xfId="37"/>
    <cellStyle name="20% - Accent3 2 2" xfId="38"/>
    <cellStyle name="20% - Accent3 3" xfId="39"/>
    <cellStyle name="20% - Accent3 4" xfId="40"/>
    <cellStyle name="20% - Accent4" xfId="41"/>
    <cellStyle name="20% - Accent4 2" xfId="42"/>
    <cellStyle name="20% - Accent4 2 2" xfId="43"/>
    <cellStyle name="20% - Accent4 3" xfId="44"/>
    <cellStyle name="20% - Accent4 4" xfId="45"/>
    <cellStyle name="20% - Accent5" xfId="46"/>
    <cellStyle name="20% - Accent5 2" xfId="47"/>
    <cellStyle name="20% - Accent5 2 2" xfId="48"/>
    <cellStyle name="20% - Accent5 3" xfId="49"/>
    <cellStyle name="20% - Accent5 4" xfId="50"/>
    <cellStyle name="20% - Accent6" xfId="51"/>
    <cellStyle name="20% - Accent6 2" xfId="52"/>
    <cellStyle name="20% - Accent6 2 2" xfId="53"/>
    <cellStyle name="20% - Accent6 3" xfId="54"/>
    <cellStyle name="20% - Accent6 4" xfId="55"/>
    <cellStyle name="40% - Accent1" xfId="56"/>
    <cellStyle name="40% - Accent1 2" xfId="57"/>
    <cellStyle name="40% - Accent1 2 2" xfId="58"/>
    <cellStyle name="40% - Accent1 3" xfId="59"/>
    <cellStyle name="40% - Accent1 4" xfId="60"/>
    <cellStyle name="40% - Accent2" xfId="61"/>
    <cellStyle name="40% - Accent2 2" xfId="62"/>
    <cellStyle name="40% - Accent2 2 2" xfId="63"/>
    <cellStyle name="40% - Accent2 3" xfId="64"/>
    <cellStyle name="40% - Accent2 4" xfId="65"/>
    <cellStyle name="40% - Accent3" xfId="66"/>
    <cellStyle name="40% - Accent3 2" xfId="67"/>
    <cellStyle name="40% - Accent3 2 2" xfId="68"/>
    <cellStyle name="40% - Accent3 3" xfId="69"/>
    <cellStyle name="40% - Accent3 4" xfId="70"/>
    <cellStyle name="40% - Accent4" xfId="71"/>
    <cellStyle name="40% - Accent4 2" xfId="72"/>
    <cellStyle name="40% - Accent4 2 2" xfId="73"/>
    <cellStyle name="40% - Accent4 3" xfId="74"/>
    <cellStyle name="40% - Accent4 4" xfId="75"/>
    <cellStyle name="40% - Accent5" xfId="76"/>
    <cellStyle name="40% - Accent5 2" xfId="77"/>
    <cellStyle name="40% - Accent5 2 2" xfId="78"/>
    <cellStyle name="40% - Accent5 3" xfId="79"/>
    <cellStyle name="40% - Accent5 4" xfId="80"/>
    <cellStyle name="40% - Accent6" xfId="81"/>
    <cellStyle name="40% - Accent6 2" xfId="82"/>
    <cellStyle name="40% - Accent6 2 2" xfId="83"/>
    <cellStyle name="40% - Accent6 3" xfId="84"/>
    <cellStyle name="40% - Accent6 4" xfId="85"/>
    <cellStyle name="60% - Accent1" xfId="86"/>
    <cellStyle name="60% - Accent1 2" xfId="87"/>
    <cellStyle name="60% - Accent1 3" xfId="88"/>
    <cellStyle name="60% - Accent1 4" xfId="89"/>
    <cellStyle name="60% - Accent2" xfId="90"/>
    <cellStyle name="60% - Accent2 2" xfId="91"/>
    <cellStyle name="60% - Accent2 3" xfId="92"/>
    <cellStyle name="60% - Accent2 4" xfId="93"/>
    <cellStyle name="60% - Accent3" xfId="94"/>
    <cellStyle name="60% - Accent3 2" xfId="95"/>
    <cellStyle name="60% - Accent3 3" xfId="96"/>
    <cellStyle name="60% - Accent3 4" xfId="97"/>
    <cellStyle name="60% - Accent4" xfId="98"/>
    <cellStyle name="60% - Accent4 2" xfId="99"/>
    <cellStyle name="60% - Accent4 3" xfId="100"/>
    <cellStyle name="60% - Accent4 4" xfId="101"/>
    <cellStyle name="60% - Accent5" xfId="102"/>
    <cellStyle name="60% - Accent5 2" xfId="103"/>
    <cellStyle name="60% - Accent5 3" xfId="104"/>
    <cellStyle name="60% - Accent5 4" xfId="105"/>
    <cellStyle name="60% - Accent6" xfId="106"/>
    <cellStyle name="60% - Accent6 2" xfId="107"/>
    <cellStyle name="60% - Accent6 3" xfId="108"/>
    <cellStyle name="60% - Accent6 4" xfId="109"/>
    <cellStyle name="Accent1" xfId="110"/>
    <cellStyle name="Accent1 2" xfId="111"/>
    <cellStyle name="Accent1 3" xfId="112"/>
    <cellStyle name="Accent1 4" xfId="113"/>
    <cellStyle name="Accent2" xfId="114"/>
    <cellStyle name="Accent2 2" xfId="115"/>
    <cellStyle name="Accent2 3" xfId="116"/>
    <cellStyle name="Accent2 4" xfId="117"/>
    <cellStyle name="Accent3" xfId="118"/>
    <cellStyle name="Accent3 2" xfId="119"/>
    <cellStyle name="Accent3 3" xfId="120"/>
    <cellStyle name="Accent3 4" xfId="121"/>
    <cellStyle name="Accent4" xfId="122"/>
    <cellStyle name="Accent4 2" xfId="123"/>
    <cellStyle name="Accent4 3" xfId="124"/>
    <cellStyle name="Accent4 4" xfId="125"/>
    <cellStyle name="Accent5" xfId="126"/>
    <cellStyle name="Accent5 2" xfId="127"/>
    <cellStyle name="Accent5 3" xfId="128"/>
    <cellStyle name="Accent5 4" xfId="129"/>
    <cellStyle name="Accent6" xfId="130"/>
    <cellStyle name="Accent6 2" xfId="131"/>
    <cellStyle name="Accent6 3" xfId="132"/>
    <cellStyle name="Accent6 4" xfId="133"/>
    <cellStyle name="Bad" xfId="134"/>
    <cellStyle name="Bad 2" xfId="135"/>
    <cellStyle name="Bad 3" xfId="136"/>
    <cellStyle name="Bad 4" xfId="137"/>
    <cellStyle name="Calculation" xfId="138"/>
    <cellStyle name="Calculation 2" xfId="139"/>
    <cellStyle name="Calculation 3" xfId="140"/>
    <cellStyle name="Calculation 4" xfId="141"/>
    <cellStyle name="Check Cell" xfId="142"/>
    <cellStyle name="Check Cell 2" xfId="143"/>
    <cellStyle name="Check Cell 3" xfId="144"/>
    <cellStyle name="Check Cell 4" xfId="145"/>
    <cellStyle name="Comma" xfId="146"/>
    <cellStyle name="Comma [0]" xfId="147"/>
    <cellStyle name="Comma 10" xfId="148"/>
    <cellStyle name="Comma 10 2" xfId="149"/>
    <cellStyle name="Comma 10 3" xfId="150"/>
    <cellStyle name="Comma 11" xfId="151"/>
    <cellStyle name="Comma 12" xfId="152"/>
    <cellStyle name="Comma 13" xfId="153"/>
    <cellStyle name="Comma 18 2" xfId="154"/>
    <cellStyle name="Comma 2" xfId="155"/>
    <cellStyle name="Comma 2 2" xfId="156"/>
    <cellStyle name="Comma 2 2 2" xfId="157"/>
    <cellStyle name="Comma 2 3" xfId="158"/>
    <cellStyle name="Comma 2 4" xfId="159"/>
    <cellStyle name="Comma 3" xfId="160"/>
    <cellStyle name="Comma 3 2" xfId="161"/>
    <cellStyle name="Comma 3 3" xfId="162"/>
    <cellStyle name="Comma 4" xfId="163"/>
    <cellStyle name="Comma 4 2" xfId="164"/>
    <cellStyle name="Comma 4 2 2" xfId="165"/>
    <cellStyle name="Comma 4 3" xfId="166"/>
    <cellStyle name="Comma 5" xfId="167"/>
    <cellStyle name="Comma 5 2" xfId="168"/>
    <cellStyle name="Comma 5 3" xfId="169"/>
    <cellStyle name="Comma 5 4" xfId="170"/>
    <cellStyle name="Comma 6" xfId="171"/>
    <cellStyle name="Comma 6 2" xfId="172"/>
    <cellStyle name="Comma 6 3" xfId="173"/>
    <cellStyle name="Comma 6 4" xfId="174"/>
    <cellStyle name="Comma 7" xfId="175"/>
    <cellStyle name="Comma 7 2" xfId="176"/>
    <cellStyle name="Comma 7 3" xfId="177"/>
    <cellStyle name="Comma 8" xfId="178"/>
    <cellStyle name="Comma 8 2" xfId="179"/>
    <cellStyle name="Comma 8 3" xfId="180"/>
    <cellStyle name="Comma 9" xfId="181"/>
    <cellStyle name="Comma 9 2" xfId="182"/>
    <cellStyle name="Comma 9 3" xfId="183"/>
    <cellStyle name="Currency" xfId="184"/>
    <cellStyle name="Currency [0]" xfId="185"/>
    <cellStyle name="Currency 2" xfId="186"/>
    <cellStyle name="Currency 3" xfId="187"/>
    <cellStyle name="Currency 3 2" xfId="188"/>
    <cellStyle name="Currency 4" xfId="189"/>
    <cellStyle name="Currency 4 2" xfId="190"/>
    <cellStyle name="Currency 5" xfId="191"/>
    <cellStyle name="Date" xfId="192"/>
    <cellStyle name="Euro" xfId="193"/>
    <cellStyle name="Euro 2" xfId="194"/>
    <cellStyle name="Euro 3" xfId="195"/>
    <cellStyle name="Euro 4" xfId="196"/>
    <cellStyle name="Explanatory Text" xfId="197"/>
    <cellStyle name="Explanatory Text 2" xfId="198"/>
    <cellStyle name="Explanatory Text 3" xfId="199"/>
    <cellStyle name="Explanatory Text 4" xfId="200"/>
    <cellStyle name="Followed Hyperlink" xfId="201"/>
    <cellStyle name="Followed Hyperlink 2" xfId="202"/>
    <cellStyle name="Good" xfId="203"/>
    <cellStyle name="Good 2" xfId="204"/>
    <cellStyle name="Good 3" xfId="205"/>
    <cellStyle name="Good 4" xfId="206"/>
    <cellStyle name="Heading 1" xfId="207"/>
    <cellStyle name="Heading 1 2" xfId="208"/>
    <cellStyle name="Heading 1 3" xfId="209"/>
    <cellStyle name="Heading 1 4" xfId="210"/>
    <cellStyle name="Heading 2" xfId="211"/>
    <cellStyle name="Heading 2 2" xfId="212"/>
    <cellStyle name="Heading 2 3" xfId="213"/>
    <cellStyle name="Heading 2 4" xfId="214"/>
    <cellStyle name="Heading 3" xfId="215"/>
    <cellStyle name="Heading 3 2" xfId="216"/>
    <cellStyle name="Heading 3 3" xfId="217"/>
    <cellStyle name="Heading 3 4" xfId="218"/>
    <cellStyle name="Heading 4" xfId="219"/>
    <cellStyle name="Heading 4 2" xfId="220"/>
    <cellStyle name="Heading 4 3" xfId="221"/>
    <cellStyle name="Heading 4 4" xfId="222"/>
    <cellStyle name="Hyperlink" xfId="223"/>
    <cellStyle name="Hyperlink 2" xfId="224"/>
    <cellStyle name="Hyperlink 3" xfId="225"/>
    <cellStyle name="Input" xfId="226"/>
    <cellStyle name="Input 2" xfId="227"/>
    <cellStyle name="Input 3" xfId="228"/>
    <cellStyle name="Input 4" xfId="229"/>
    <cellStyle name="Linked Cell" xfId="230"/>
    <cellStyle name="Linked Cell 2" xfId="231"/>
    <cellStyle name="Linked Cell 3" xfId="232"/>
    <cellStyle name="Linked Cell 4" xfId="233"/>
    <cellStyle name="Milliers [0]_Feuil1" xfId="234"/>
    <cellStyle name="Milliers_Feuil1" xfId="235"/>
    <cellStyle name="Monétaire [0]_Feuil1" xfId="236"/>
    <cellStyle name="Monétaire_Feuil1" xfId="237"/>
    <cellStyle name="Neutral" xfId="238"/>
    <cellStyle name="Neutral 2" xfId="239"/>
    <cellStyle name="Neutral 3" xfId="240"/>
    <cellStyle name="Neutral 4" xfId="241"/>
    <cellStyle name="Normal 10" xfId="242"/>
    <cellStyle name="Normal 100" xfId="243"/>
    <cellStyle name="Normal 100 2" xfId="244"/>
    <cellStyle name="Normal 101" xfId="245"/>
    <cellStyle name="Normal 102" xfId="246"/>
    <cellStyle name="Normal 103" xfId="247"/>
    <cellStyle name="Normal 104" xfId="248"/>
    <cellStyle name="Normal 105" xfId="249"/>
    <cellStyle name="Normal 106" xfId="250"/>
    <cellStyle name="Normal 107" xfId="251"/>
    <cellStyle name="Normal 108" xfId="252"/>
    <cellStyle name="Normal 109" xfId="253"/>
    <cellStyle name="Normal 11" xfId="254"/>
    <cellStyle name="Normal 110" xfId="255"/>
    <cellStyle name="Normal 111" xfId="256"/>
    <cellStyle name="Normal 112" xfId="257"/>
    <cellStyle name="Normal 113" xfId="258"/>
    <cellStyle name="Normal 114" xfId="259"/>
    <cellStyle name="Normal 115" xfId="260"/>
    <cellStyle name="Normal 116" xfId="261"/>
    <cellStyle name="Normal 117" xfId="262"/>
    <cellStyle name="Normal 118" xfId="263"/>
    <cellStyle name="Normal 119" xfId="264"/>
    <cellStyle name="Normal 12" xfId="265"/>
    <cellStyle name="Normal 120" xfId="266"/>
    <cellStyle name="Normal 121" xfId="267"/>
    <cellStyle name="Normal 122" xfId="268"/>
    <cellStyle name="Normal 123" xfId="269"/>
    <cellStyle name="Normal 124" xfId="270"/>
    <cellStyle name="Normal 125" xfId="271"/>
    <cellStyle name="Normal 126" xfId="272"/>
    <cellStyle name="Normal 127" xfId="273"/>
    <cellStyle name="Normal 128" xfId="274"/>
    <cellStyle name="Normal 129" xfId="275"/>
    <cellStyle name="Normal 13" xfId="276"/>
    <cellStyle name="Normal 130" xfId="277"/>
    <cellStyle name="Normal 131" xfId="278"/>
    <cellStyle name="Normal 132" xfId="279"/>
    <cellStyle name="Normal 133" xfId="280"/>
    <cellStyle name="Normal 134" xfId="281"/>
    <cellStyle name="Normal 135" xfId="282"/>
    <cellStyle name="Normal 136" xfId="283"/>
    <cellStyle name="Normal 137" xfId="284"/>
    <cellStyle name="Normal 138" xfId="285"/>
    <cellStyle name="Normal 139" xfId="286"/>
    <cellStyle name="Normal 14" xfId="287"/>
    <cellStyle name="Normal 140" xfId="288"/>
    <cellStyle name="Normal 141" xfId="289"/>
    <cellStyle name="Normal 142" xfId="290"/>
    <cellStyle name="Normal 143" xfId="291"/>
    <cellStyle name="Normal 144" xfId="292"/>
    <cellStyle name="Normal 145" xfId="293"/>
    <cellStyle name="Normal 146" xfId="294"/>
    <cellStyle name="Normal 147" xfId="295"/>
    <cellStyle name="Normal 148" xfId="296"/>
    <cellStyle name="Normal 149" xfId="297"/>
    <cellStyle name="Normal 15" xfId="298"/>
    <cellStyle name="Normal 150" xfId="299"/>
    <cellStyle name="Normal 151" xfId="300"/>
    <cellStyle name="Normal 152" xfId="301"/>
    <cellStyle name="Normal 153" xfId="302"/>
    <cellStyle name="Normal 154" xfId="303"/>
    <cellStyle name="Normal 155" xfId="304"/>
    <cellStyle name="Normal 156" xfId="305"/>
    <cellStyle name="Normal 157" xfId="306"/>
    <cellStyle name="Normal 158" xfId="307"/>
    <cellStyle name="Normal 159" xfId="308"/>
    <cellStyle name="Normal 16" xfId="309"/>
    <cellStyle name="Normal 160" xfId="310"/>
    <cellStyle name="Normal 161" xfId="311"/>
    <cellStyle name="Normal 162" xfId="312"/>
    <cellStyle name="Normal 163" xfId="313"/>
    <cellStyle name="Normal 164" xfId="314"/>
    <cellStyle name="Normal 165" xfId="315"/>
    <cellStyle name="Normal 166" xfId="316"/>
    <cellStyle name="Normal 167" xfId="317"/>
    <cellStyle name="Normal 168" xfId="318"/>
    <cellStyle name="Normal 169" xfId="319"/>
    <cellStyle name="Normal 17" xfId="320"/>
    <cellStyle name="Normal 170" xfId="321"/>
    <cellStyle name="Normal 171" xfId="322"/>
    <cellStyle name="Normal 172" xfId="323"/>
    <cellStyle name="Normal 173" xfId="324"/>
    <cellStyle name="Normal 174" xfId="325"/>
    <cellStyle name="Normal 175" xfId="326"/>
    <cellStyle name="Normal 176" xfId="327"/>
    <cellStyle name="Normal 177" xfId="328"/>
    <cellStyle name="Normal 178" xfId="329"/>
    <cellStyle name="Normal 179" xfId="330"/>
    <cellStyle name="Normal 18" xfId="331"/>
    <cellStyle name="Normal 180" xfId="332"/>
    <cellStyle name="Normal 181" xfId="333"/>
    <cellStyle name="Normal 182" xfId="334"/>
    <cellStyle name="Normal 183" xfId="335"/>
    <cellStyle name="Normal 184" xfId="336"/>
    <cellStyle name="Normal 185" xfId="337"/>
    <cellStyle name="Normal 186" xfId="338"/>
    <cellStyle name="Normal 187" xfId="339"/>
    <cellStyle name="Normal 188" xfId="340"/>
    <cellStyle name="Normal 189" xfId="341"/>
    <cellStyle name="Normal 19" xfId="342"/>
    <cellStyle name="Normal 190" xfId="343"/>
    <cellStyle name="Normal 191" xfId="344"/>
    <cellStyle name="Normal 192" xfId="345"/>
    <cellStyle name="Normal 193" xfId="346"/>
    <cellStyle name="Normal 194" xfId="347"/>
    <cellStyle name="Normal 195" xfId="348"/>
    <cellStyle name="Normal 196" xfId="349"/>
    <cellStyle name="Normal 197" xfId="350"/>
    <cellStyle name="Normal 198" xfId="351"/>
    <cellStyle name="Normal 199" xfId="352"/>
    <cellStyle name="Normal 2" xfId="353"/>
    <cellStyle name="Normal 2 2" xfId="354"/>
    <cellStyle name="Normal 2 2 2" xfId="355"/>
    <cellStyle name="Normal 2 2 2 2" xfId="356"/>
    <cellStyle name="Normal 2 2 3" xfId="357"/>
    <cellStyle name="Normal 2 3" xfId="358"/>
    <cellStyle name="Normal 2 4" xfId="359"/>
    <cellStyle name="Normal 2_BUY BACK_2014" xfId="360"/>
    <cellStyle name="Normal 20" xfId="361"/>
    <cellStyle name="Normal 200" xfId="362"/>
    <cellStyle name="Normal 201" xfId="363"/>
    <cellStyle name="Normal 202" xfId="364"/>
    <cellStyle name="Normal 203" xfId="365"/>
    <cellStyle name="Normal 204" xfId="366"/>
    <cellStyle name="Normal 205" xfId="367"/>
    <cellStyle name="Normal 206" xfId="368"/>
    <cellStyle name="Normal 207" xfId="369"/>
    <cellStyle name="Normal 208" xfId="370"/>
    <cellStyle name="Normal 209" xfId="371"/>
    <cellStyle name="Normal 21" xfId="372"/>
    <cellStyle name="Normal 210" xfId="373"/>
    <cellStyle name="Normal 211" xfId="374"/>
    <cellStyle name="Normal 212" xfId="375"/>
    <cellStyle name="Normal 213" xfId="376"/>
    <cellStyle name="Normal 214" xfId="377"/>
    <cellStyle name="Normal 215" xfId="378"/>
    <cellStyle name="Normal 216" xfId="379"/>
    <cellStyle name="Normal 217" xfId="380"/>
    <cellStyle name="Normal 218" xfId="381"/>
    <cellStyle name="Normal 219" xfId="382"/>
    <cellStyle name="Normal 22" xfId="383"/>
    <cellStyle name="Normal 22 2" xfId="384"/>
    <cellStyle name="Normal 220" xfId="385"/>
    <cellStyle name="Normal 221" xfId="386"/>
    <cellStyle name="Normal 222" xfId="387"/>
    <cellStyle name="Normal 223" xfId="388"/>
    <cellStyle name="Normal 224" xfId="389"/>
    <cellStyle name="Normal 225" xfId="390"/>
    <cellStyle name="Normal 226" xfId="391"/>
    <cellStyle name="Normal 227" xfId="392"/>
    <cellStyle name="Normal 228" xfId="393"/>
    <cellStyle name="Normal 229" xfId="394"/>
    <cellStyle name="Normal 23" xfId="395"/>
    <cellStyle name="Normal 230" xfId="396"/>
    <cellStyle name="Normal 231" xfId="397"/>
    <cellStyle name="Normal 232" xfId="398"/>
    <cellStyle name="Normal 233" xfId="399"/>
    <cellStyle name="Normal 234" xfId="400"/>
    <cellStyle name="Normal 235" xfId="401"/>
    <cellStyle name="Normal 236" xfId="402"/>
    <cellStyle name="Normal 237" xfId="403"/>
    <cellStyle name="Normal 238" xfId="404"/>
    <cellStyle name="Normal 239" xfId="405"/>
    <cellStyle name="Normal 24" xfId="406"/>
    <cellStyle name="Normal 240" xfId="407"/>
    <cellStyle name="Normal 241" xfId="408"/>
    <cellStyle name="Normal 242" xfId="409"/>
    <cellStyle name="Normal 243" xfId="410"/>
    <cellStyle name="Normal 244" xfId="411"/>
    <cellStyle name="Normal 245" xfId="412"/>
    <cellStyle name="Normal 246" xfId="413"/>
    <cellStyle name="Normal 247" xfId="414"/>
    <cellStyle name="Normal 248" xfId="415"/>
    <cellStyle name="Normal 249" xfId="416"/>
    <cellStyle name="Normal 25" xfId="417"/>
    <cellStyle name="Normal 250" xfId="418"/>
    <cellStyle name="Normal 251" xfId="419"/>
    <cellStyle name="Normal 252" xfId="420"/>
    <cellStyle name="Normal 253" xfId="421"/>
    <cellStyle name="Normal 254" xfId="422"/>
    <cellStyle name="Normal 255" xfId="423"/>
    <cellStyle name="Normal 256" xfId="424"/>
    <cellStyle name="Normal 257" xfId="425"/>
    <cellStyle name="Normal 258" xfId="426"/>
    <cellStyle name="Normal 259" xfId="427"/>
    <cellStyle name="Normal 26" xfId="428"/>
    <cellStyle name="Normal 260" xfId="429"/>
    <cellStyle name="Normal 261" xfId="430"/>
    <cellStyle name="Normal 262" xfId="431"/>
    <cellStyle name="Normal 263" xfId="432"/>
    <cellStyle name="Normal 264" xfId="433"/>
    <cellStyle name="Normal 265" xfId="434"/>
    <cellStyle name="Normal 266" xfId="435"/>
    <cellStyle name="Normal 267" xfId="436"/>
    <cellStyle name="Normal 268" xfId="437"/>
    <cellStyle name="Normal 269" xfId="438"/>
    <cellStyle name="Normal 27" xfId="439"/>
    <cellStyle name="Normal 270" xfId="440"/>
    <cellStyle name="Normal 271" xfId="441"/>
    <cellStyle name="Normal 272" xfId="442"/>
    <cellStyle name="Normal 273" xfId="443"/>
    <cellStyle name="Normal 274" xfId="444"/>
    <cellStyle name="Normal 275" xfId="445"/>
    <cellStyle name="Normal 276" xfId="446"/>
    <cellStyle name="Normal 277" xfId="447"/>
    <cellStyle name="Normal 278" xfId="448"/>
    <cellStyle name="Normal 279" xfId="449"/>
    <cellStyle name="Normal 28" xfId="450"/>
    <cellStyle name="Normal 280" xfId="451"/>
    <cellStyle name="Normal 281" xfId="452"/>
    <cellStyle name="Normal 282" xfId="453"/>
    <cellStyle name="Normal 283" xfId="454"/>
    <cellStyle name="Normal 284" xfId="455"/>
    <cellStyle name="Normal 285" xfId="456"/>
    <cellStyle name="Normal 286" xfId="457"/>
    <cellStyle name="Normal 287" xfId="458"/>
    <cellStyle name="Normal 288" xfId="459"/>
    <cellStyle name="Normal 289" xfId="460"/>
    <cellStyle name="Normal 29" xfId="461"/>
    <cellStyle name="Normal 290" xfId="462"/>
    <cellStyle name="Normal 291" xfId="463"/>
    <cellStyle name="Normal 292" xfId="464"/>
    <cellStyle name="Normal 293" xfId="465"/>
    <cellStyle name="Normal 294" xfId="466"/>
    <cellStyle name="Normal 295" xfId="467"/>
    <cellStyle name="Normal 296" xfId="468"/>
    <cellStyle name="Normal 297" xfId="469"/>
    <cellStyle name="Normal 298" xfId="470"/>
    <cellStyle name="Normal 299" xfId="471"/>
    <cellStyle name="Normal 3" xfId="472"/>
    <cellStyle name="Normal 3 2" xfId="473"/>
    <cellStyle name="Normal 3 3" xfId="474"/>
    <cellStyle name="Normal 3_BUY BACK_2014" xfId="475"/>
    <cellStyle name="Normal 30" xfId="476"/>
    <cellStyle name="Normal 300" xfId="477"/>
    <cellStyle name="Normal 301" xfId="478"/>
    <cellStyle name="Normal 302" xfId="479"/>
    <cellStyle name="Normal 303" xfId="480"/>
    <cellStyle name="Normal 304" xfId="481"/>
    <cellStyle name="Normal 305" xfId="482"/>
    <cellStyle name="Normal 306" xfId="483"/>
    <cellStyle name="Normal 307" xfId="484"/>
    <cellStyle name="Normal 308" xfId="485"/>
    <cellStyle name="Normal 309" xfId="486"/>
    <cellStyle name="Normal 31" xfId="487"/>
    <cellStyle name="Normal 310" xfId="488"/>
    <cellStyle name="Normal 311" xfId="489"/>
    <cellStyle name="Normal 312" xfId="490"/>
    <cellStyle name="Normal 313" xfId="491"/>
    <cellStyle name="Normal 314" xfId="492"/>
    <cellStyle name="Normal 315" xfId="493"/>
    <cellStyle name="Normal 316" xfId="494"/>
    <cellStyle name="Normal 317" xfId="495"/>
    <cellStyle name="Normal 318" xfId="496"/>
    <cellStyle name="Normal 319" xfId="497"/>
    <cellStyle name="Normal 32" xfId="498"/>
    <cellStyle name="Normal 320" xfId="499"/>
    <cellStyle name="Normal 321" xfId="500"/>
    <cellStyle name="Normal 322" xfId="501"/>
    <cellStyle name="Normal 323" xfId="502"/>
    <cellStyle name="Normal 324" xfId="503"/>
    <cellStyle name="Normal 325" xfId="504"/>
    <cellStyle name="Normal 326" xfId="505"/>
    <cellStyle name="Normal 327" xfId="506"/>
    <cellStyle name="Normal 328" xfId="507"/>
    <cellStyle name="Normal 329" xfId="508"/>
    <cellStyle name="Normal 33" xfId="509"/>
    <cellStyle name="Normal 330" xfId="510"/>
    <cellStyle name="Normal 331" xfId="511"/>
    <cellStyle name="Normal 332" xfId="512"/>
    <cellStyle name="Normal 333" xfId="513"/>
    <cellStyle name="Normal 334" xfId="514"/>
    <cellStyle name="Normal 335" xfId="515"/>
    <cellStyle name="Normal 336" xfId="516"/>
    <cellStyle name="Normal 337" xfId="517"/>
    <cellStyle name="Normal 338" xfId="518"/>
    <cellStyle name="Normal 339" xfId="519"/>
    <cellStyle name="Normal 34" xfId="520"/>
    <cellStyle name="Normal 340" xfId="521"/>
    <cellStyle name="Normal 341" xfId="522"/>
    <cellStyle name="Normal 342" xfId="523"/>
    <cellStyle name="Normal 343" xfId="524"/>
    <cellStyle name="Normal 344" xfId="525"/>
    <cellStyle name="Normal 345" xfId="526"/>
    <cellStyle name="Normal 346" xfId="527"/>
    <cellStyle name="Normal 347" xfId="528"/>
    <cellStyle name="Normal 348" xfId="529"/>
    <cellStyle name="Normal 349" xfId="530"/>
    <cellStyle name="Normal 35" xfId="531"/>
    <cellStyle name="Normal 350" xfId="532"/>
    <cellStyle name="Normal 351" xfId="533"/>
    <cellStyle name="Normal 352" xfId="534"/>
    <cellStyle name="Normal 353" xfId="535"/>
    <cellStyle name="Normal 354" xfId="536"/>
    <cellStyle name="Normal 355" xfId="537"/>
    <cellStyle name="Normal 356" xfId="538"/>
    <cellStyle name="Normal 357" xfId="539"/>
    <cellStyle name="Normal 358" xfId="540"/>
    <cellStyle name="Normal 359" xfId="541"/>
    <cellStyle name="Normal 36" xfId="542"/>
    <cellStyle name="Normal 360" xfId="543"/>
    <cellStyle name="Normal 361" xfId="544"/>
    <cellStyle name="Normal 362" xfId="545"/>
    <cellStyle name="Normal 363" xfId="546"/>
    <cellStyle name="Normal 364" xfId="547"/>
    <cellStyle name="Normal 365" xfId="548"/>
    <cellStyle name="Normal 366" xfId="549"/>
    <cellStyle name="Normal 367" xfId="550"/>
    <cellStyle name="Normal 368" xfId="551"/>
    <cellStyle name="Normal 369" xfId="552"/>
    <cellStyle name="Normal 37" xfId="553"/>
    <cellStyle name="Normal 370" xfId="554"/>
    <cellStyle name="Normal 371" xfId="555"/>
    <cellStyle name="Normal 372" xfId="556"/>
    <cellStyle name="Normal 373" xfId="557"/>
    <cellStyle name="Normal 374" xfId="558"/>
    <cellStyle name="Normal 375" xfId="559"/>
    <cellStyle name="Normal 376" xfId="560"/>
    <cellStyle name="Normal 377" xfId="561"/>
    <cellStyle name="Normal 378" xfId="562"/>
    <cellStyle name="Normal 379" xfId="563"/>
    <cellStyle name="Normal 38" xfId="564"/>
    <cellStyle name="Normal 380" xfId="565"/>
    <cellStyle name="Normal 381" xfId="566"/>
    <cellStyle name="Normal 382" xfId="567"/>
    <cellStyle name="Normal 383" xfId="568"/>
    <cellStyle name="Normal 384" xfId="569"/>
    <cellStyle name="Normal 385" xfId="570"/>
    <cellStyle name="Normal 386" xfId="571"/>
    <cellStyle name="Normal 387" xfId="572"/>
    <cellStyle name="Normal 388" xfId="573"/>
    <cellStyle name="Normal 389" xfId="574"/>
    <cellStyle name="Normal 39" xfId="575"/>
    <cellStyle name="Normal 390" xfId="576"/>
    <cellStyle name="Normal 391" xfId="577"/>
    <cellStyle name="Normal 392" xfId="578"/>
    <cellStyle name="Normal 393" xfId="579"/>
    <cellStyle name="Normal 394" xfId="580"/>
    <cellStyle name="Normal 395" xfId="581"/>
    <cellStyle name="Normal 396" xfId="582"/>
    <cellStyle name="Normal 397" xfId="583"/>
    <cellStyle name="Normal 398" xfId="584"/>
    <cellStyle name="Normal 399" xfId="585"/>
    <cellStyle name="Normal 4" xfId="586"/>
    <cellStyle name="Normal 4 2" xfId="587"/>
    <cellStyle name="Normal 4 3" xfId="588"/>
    <cellStyle name="Normal 4 3 2" xfId="589"/>
    <cellStyle name="Normal 4 4" xfId="590"/>
    <cellStyle name="Normal 4_Fact Sheet_information" xfId="591"/>
    <cellStyle name="Normal 40" xfId="592"/>
    <cellStyle name="Normal 400" xfId="593"/>
    <cellStyle name="Normal 401" xfId="594"/>
    <cellStyle name="Normal 402" xfId="595"/>
    <cellStyle name="Normal 403" xfId="596"/>
    <cellStyle name="Normal 404" xfId="597"/>
    <cellStyle name="Normal 405" xfId="598"/>
    <cellStyle name="Normal 406" xfId="599"/>
    <cellStyle name="Normal 407" xfId="600"/>
    <cellStyle name="Normal 408" xfId="601"/>
    <cellStyle name="Normal 409" xfId="602"/>
    <cellStyle name="Normal 41" xfId="603"/>
    <cellStyle name="Normal 410" xfId="604"/>
    <cellStyle name="Normal 411" xfId="605"/>
    <cellStyle name="Normal 412" xfId="606"/>
    <cellStyle name="Normal 413" xfId="607"/>
    <cellStyle name="Normal 414" xfId="608"/>
    <cellStyle name="Normal 415" xfId="609"/>
    <cellStyle name="Normal 416" xfId="610"/>
    <cellStyle name="Normal 417" xfId="611"/>
    <cellStyle name="Normal 418" xfId="612"/>
    <cellStyle name="Normal 419" xfId="613"/>
    <cellStyle name="Normal 42" xfId="614"/>
    <cellStyle name="Normal 420" xfId="615"/>
    <cellStyle name="Normal 421" xfId="616"/>
    <cellStyle name="Normal 422" xfId="617"/>
    <cellStyle name="Normal 423" xfId="618"/>
    <cellStyle name="Normal 424" xfId="619"/>
    <cellStyle name="Normal 425" xfId="620"/>
    <cellStyle name="Normal 426" xfId="621"/>
    <cellStyle name="Normal 427" xfId="622"/>
    <cellStyle name="Normal 428" xfId="623"/>
    <cellStyle name="Normal 429" xfId="624"/>
    <cellStyle name="Normal 43" xfId="625"/>
    <cellStyle name="Normal 430" xfId="626"/>
    <cellStyle name="Normal 431" xfId="627"/>
    <cellStyle name="Normal 432" xfId="628"/>
    <cellStyle name="Normal 433" xfId="629"/>
    <cellStyle name="Normal 44" xfId="630"/>
    <cellStyle name="Normal 45" xfId="631"/>
    <cellStyle name="Normal 46" xfId="632"/>
    <cellStyle name="Normal 47" xfId="633"/>
    <cellStyle name="Normal 48" xfId="634"/>
    <cellStyle name="Normal 49" xfId="635"/>
    <cellStyle name="Normal 5" xfId="636"/>
    <cellStyle name="Normal 50" xfId="637"/>
    <cellStyle name="Normal 51" xfId="638"/>
    <cellStyle name="Normal 52" xfId="639"/>
    <cellStyle name="Normal 53" xfId="640"/>
    <cellStyle name="Normal 54" xfId="641"/>
    <cellStyle name="Normal 55" xfId="642"/>
    <cellStyle name="Normal 56" xfId="643"/>
    <cellStyle name="Normal 57" xfId="644"/>
    <cellStyle name="Normal 58" xfId="645"/>
    <cellStyle name="Normal 59" xfId="646"/>
    <cellStyle name="Normal 6" xfId="647"/>
    <cellStyle name="Normal 6 2" xfId="648"/>
    <cellStyle name="Normal 60" xfId="649"/>
    <cellStyle name="Normal 61" xfId="650"/>
    <cellStyle name="Normal 62" xfId="651"/>
    <cellStyle name="Normal 63" xfId="652"/>
    <cellStyle name="Normal 64" xfId="653"/>
    <cellStyle name="Normal 65" xfId="654"/>
    <cellStyle name="Normal 66" xfId="655"/>
    <cellStyle name="Normal 67" xfId="656"/>
    <cellStyle name="Normal 68" xfId="657"/>
    <cellStyle name="Normal 69" xfId="658"/>
    <cellStyle name="Normal 7" xfId="659"/>
    <cellStyle name="Normal 7 2" xfId="660"/>
    <cellStyle name="Normal 70" xfId="661"/>
    <cellStyle name="Normal 71" xfId="662"/>
    <cellStyle name="Normal 72" xfId="663"/>
    <cellStyle name="Normal 73" xfId="664"/>
    <cellStyle name="Normal 74" xfId="665"/>
    <cellStyle name="Normal 75" xfId="666"/>
    <cellStyle name="Normal 76" xfId="667"/>
    <cellStyle name="Normal 77" xfId="668"/>
    <cellStyle name="Normal 78" xfId="669"/>
    <cellStyle name="Normal 79" xfId="670"/>
    <cellStyle name="Normal 8" xfId="671"/>
    <cellStyle name="Normal 80" xfId="672"/>
    <cellStyle name="Normal 81" xfId="673"/>
    <cellStyle name="Normal 82" xfId="674"/>
    <cellStyle name="Normal 83" xfId="675"/>
    <cellStyle name="Normal 84" xfId="676"/>
    <cellStyle name="Normal 85" xfId="677"/>
    <cellStyle name="Normal 86" xfId="678"/>
    <cellStyle name="Normal 87" xfId="679"/>
    <cellStyle name="Normal 88" xfId="680"/>
    <cellStyle name="Normal 89" xfId="681"/>
    <cellStyle name="Normal 9" xfId="682"/>
    <cellStyle name="Normal 90" xfId="683"/>
    <cellStyle name="Normal 91" xfId="684"/>
    <cellStyle name="Normal 92" xfId="685"/>
    <cellStyle name="Normal 93" xfId="686"/>
    <cellStyle name="Normal 94" xfId="687"/>
    <cellStyle name="Normal 95" xfId="688"/>
    <cellStyle name="Normal 96" xfId="689"/>
    <cellStyle name="Normal 97" xfId="690"/>
    <cellStyle name="Normal 98" xfId="691"/>
    <cellStyle name="Normal 99" xfId="692"/>
    <cellStyle name="Normal_Anexa 4_anual" xfId="693"/>
    <cellStyle name="Normal_DIVIDENDE 2008" xfId="694"/>
    <cellStyle name="Normal_POI 123011" xfId="695"/>
    <cellStyle name="Normal_Provision 31.12.2010_final_4" xfId="696"/>
    <cellStyle name="Normal_situatia detaliata a investitiilor FP - 31.12.2010" xfId="697"/>
    <cellStyle name="Normal_situatia detaliata a investitiilor FP - 31.12.2010 2" xfId="698"/>
    <cellStyle name="Note" xfId="699"/>
    <cellStyle name="Note 2" xfId="700"/>
    <cellStyle name="Note 2 2" xfId="701"/>
    <cellStyle name="Note 2 2 2" xfId="702"/>
    <cellStyle name="Note 3" xfId="703"/>
    <cellStyle name="Note 4" xfId="704"/>
    <cellStyle name="Output" xfId="705"/>
    <cellStyle name="Output 2" xfId="706"/>
    <cellStyle name="Output 3" xfId="707"/>
    <cellStyle name="Output 4" xfId="708"/>
    <cellStyle name="Percent" xfId="709"/>
    <cellStyle name="Percent 14" xfId="710"/>
    <cellStyle name="Percent 2" xfId="711"/>
    <cellStyle name="Percent 2 2" xfId="712"/>
    <cellStyle name="Percent 2 3" xfId="713"/>
    <cellStyle name="Percent 3" xfId="714"/>
    <cellStyle name="Percent 3 2" xfId="715"/>
    <cellStyle name="Percent 3 2 2" xfId="716"/>
    <cellStyle name="Percent 4" xfId="717"/>
    <cellStyle name="Percent 4 2" xfId="718"/>
    <cellStyle name="Percent 4 3" xfId="719"/>
    <cellStyle name="Percent 5" xfId="720"/>
    <cellStyle name="Percent 5 2" xfId="721"/>
    <cellStyle name="Percent 6" xfId="722"/>
    <cellStyle name="Percent 6 2" xfId="723"/>
    <cellStyle name="Percent 7" xfId="724"/>
    <cellStyle name="Percent 7 2" xfId="725"/>
    <cellStyle name="Percent 8" xfId="726"/>
    <cellStyle name="Percent 9" xfId="727"/>
    <cellStyle name="Saisie" xfId="728"/>
    <cellStyle name="Standard_IAS 2001" xfId="729"/>
    <cellStyle name="Style 1" xfId="730"/>
    <cellStyle name="Style 1 2" xfId="731"/>
    <cellStyle name="Style 1 3" xfId="732"/>
    <cellStyle name="Style 1_Fact Sheet_information" xfId="733"/>
    <cellStyle name="Title" xfId="734"/>
    <cellStyle name="Title 2" xfId="735"/>
    <cellStyle name="Title 3" xfId="736"/>
    <cellStyle name="Title 4" xfId="737"/>
    <cellStyle name="Total" xfId="738"/>
    <cellStyle name="Total 2" xfId="739"/>
    <cellStyle name="Total 3" xfId="740"/>
    <cellStyle name="Total 4" xfId="741"/>
    <cellStyle name="Warning Text" xfId="742"/>
    <cellStyle name="Warning Text 2" xfId="743"/>
    <cellStyle name="Warning Text 3" xfId="744"/>
    <cellStyle name="Warning Text 4" xfId="7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71</v>
      </c>
      <c r="B1" s="1" t="s">
        <v>72</v>
      </c>
      <c r="C1" s="1" t="s">
        <v>73</v>
      </c>
      <c r="D1" s="1" t="s">
        <v>74</v>
      </c>
      <c r="E1" s="1" t="s">
        <v>75</v>
      </c>
    </row>
    <row r="2" spans="1:5" ht="15">
      <c r="A2">
        <v>1</v>
      </c>
      <c r="B2">
        <v>2</v>
      </c>
      <c r="C2">
        <v>3</v>
      </c>
      <c r="D2">
        <v>66</v>
      </c>
      <c r="E2" t="s">
        <v>79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71</v>
      </c>
      <c r="B1" s="1" t="s">
        <v>72</v>
      </c>
      <c r="C1" s="1" t="s">
        <v>73</v>
      </c>
      <c r="D1" s="1" t="s">
        <v>74</v>
      </c>
      <c r="E1" s="1" t="s">
        <v>75</v>
      </c>
    </row>
    <row r="2" spans="1:5" ht="15">
      <c r="A2">
        <v>1</v>
      </c>
      <c r="B2">
        <v>1</v>
      </c>
      <c r="C2">
        <v>18</v>
      </c>
      <c r="D2">
        <v>86</v>
      </c>
      <c r="E2" t="s">
        <v>76</v>
      </c>
    </row>
    <row r="3" spans="1:5" ht="15">
      <c r="A3">
        <v>2</v>
      </c>
      <c r="B3">
        <v>89</v>
      </c>
      <c r="C3">
        <v>5</v>
      </c>
      <c r="D3">
        <v>97</v>
      </c>
      <c r="E3" t="s">
        <v>78</v>
      </c>
    </row>
    <row r="4" spans="1:5" ht="15">
      <c r="A4">
        <v>7</v>
      </c>
      <c r="B4">
        <v>89</v>
      </c>
      <c r="C4">
        <v>10</v>
      </c>
      <c r="D4">
        <v>99</v>
      </c>
      <c r="E4" t="s">
        <v>34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A190"/>
  <sheetViews>
    <sheetView tabSelected="1" zoomScalePageLayoutView="0" workbookViewId="0" topLeftCell="A1">
      <selection activeCell="C198" sqref="C198"/>
    </sheetView>
  </sheetViews>
  <sheetFormatPr defaultColWidth="9.140625" defaultRowHeight="15" outlineLevelRow="1"/>
  <cols>
    <col min="1" max="1" width="5.57421875" style="0" customWidth="1"/>
    <col min="2" max="2" width="40.28125" style="0" customWidth="1"/>
    <col min="3" max="3" width="17.00390625" style="0" customWidth="1"/>
    <col min="4" max="4" width="19.7109375" style="0" customWidth="1"/>
    <col min="5" max="5" width="18.8515625" style="0" customWidth="1"/>
    <col min="6" max="6" width="17.421875" style="0" customWidth="1"/>
    <col min="7" max="7" width="16.28125" style="0" customWidth="1"/>
    <col min="8" max="8" width="18.421875" style="0" customWidth="1"/>
    <col min="9" max="9" width="15.57421875" style="0" customWidth="1"/>
    <col min="10" max="10" width="17.28125" style="0" customWidth="1"/>
    <col min="11" max="11" width="22.421875" style="0" customWidth="1"/>
    <col min="12" max="12" width="30.28125" style="0" customWidth="1"/>
    <col min="13" max="13" width="25.140625" style="0" customWidth="1"/>
    <col min="14" max="14" width="13.421875" style="0" bestFit="1" customWidth="1"/>
    <col min="15" max="15" width="14.421875" style="0" customWidth="1"/>
    <col min="16" max="16" width="21.28125" style="0" customWidth="1"/>
    <col min="17" max="17" width="21.7109375" style="0" customWidth="1"/>
    <col min="19" max="19" width="18.00390625" style="0" bestFit="1" customWidth="1"/>
    <col min="20" max="20" width="13.140625" style="0" bestFit="1" customWidth="1"/>
    <col min="21" max="21" width="13.7109375" style="0" bestFit="1" customWidth="1"/>
    <col min="22" max="22" width="11.7109375" style="0" bestFit="1" customWidth="1"/>
    <col min="23" max="23" width="10.8515625" style="0" bestFit="1" customWidth="1"/>
  </cols>
  <sheetData>
    <row r="1" spans="1:17" ht="15.75">
      <c r="A1" s="24"/>
      <c r="B1" s="58" t="s">
        <v>5</v>
      </c>
      <c r="C1" s="58" t="s">
        <v>247</v>
      </c>
      <c r="D1" s="59"/>
      <c r="E1" s="27"/>
      <c r="F1" s="24"/>
      <c r="G1" s="24"/>
      <c r="H1" s="24"/>
      <c r="I1" s="24"/>
      <c r="J1" s="24"/>
      <c r="K1" s="24"/>
      <c r="L1" s="24"/>
      <c r="M1" s="24"/>
      <c r="N1" s="24"/>
      <c r="O1" s="24"/>
      <c r="P1" s="24"/>
      <c r="Q1" s="24"/>
    </row>
    <row r="2" spans="1:17" ht="15.75">
      <c r="A2" s="24"/>
      <c r="B2" s="58" t="s">
        <v>6</v>
      </c>
      <c r="C2" s="344" t="s">
        <v>244</v>
      </c>
      <c r="D2" s="59"/>
      <c r="E2" s="27"/>
      <c r="F2" s="24"/>
      <c r="G2" s="24"/>
      <c r="H2" s="24"/>
      <c r="I2" s="24"/>
      <c r="J2" s="24"/>
      <c r="K2" s="24"/>
      <c r="L2" s="24"/>
      <c r="M2" s="24"/>
      <c r="N2" s="24"/>
      <c r="O2" s="24"/>
      <c r="P2" s="24"/>
      <c r="Q2" s="24"/>
    </row>
    <row r="3" spans="1:17" ht="15.75">
      <c r="A3" s="24"/>
      <c r="B3" s="58" t="s">
        <v>7</v>
      </c>
      <c r="C3" s="58" t="s">
        <v>8</v>
      </c>
      <c r="D3" s="59"/>
      <c r="E3" s="27"/>
      <c r="F3" s="24"/>
      <c r="G3" s="24"/>
      <c r="H3" s="24"/>
      <c r="I3" s="24"/>
      <c r="J3" s="24"/>
      <c r="K3" s="24"/>
      <c r="L3" s="24"/>
      <c r="M3" s="24"/>
      <c r="N3" s="24"/>
      <c r="O3" s="24"/>
      <c r="P3" s="24"/>
      <c r="Q3" s="24"/>
    </row>
    <row r="4" spans="1:17" ht="15.75">
      <c r="A4" s="24"/>
      <c r="B4" s="58" t="s">
        <v>9</v>
      </c>
      <c r="C4" s="58" t="s">
        <v>10</v>
      </c>
      <c r="D4" s="59"/>
      <c r="E4" s="27"/>
      <c r="F4" s="24"/>
      <c r="G4" s="24"/>
      <c r="H4" s="24"/>
      <c r="I4" s="24"/>
      <c r="J4" s="24"/>
      <c r="K4" s="24"/>
      <c r="L4" s="24"/>
      <c r="M4" s="24"/>
      <c r="N4" s="24"/>
      <c r="O4" s="24"/>
      <c r="P4" s="24"/>
      <c r="Q4" s="24"/>
    </row>
    <row r="5" spans="1:17" ht="15.75">
      <c r="A5" s="24"/>
      <c r="B5" s="58" t="s">
        <v>46</v>
      </c>
      <c r="C5" s="247">
        <v>43553</v>
      </c>
      <c r="D5" s="59"/>
      <c r="E5" s="27"/>
      <c r="F5" s="24"/>
      <c r="G5" s="24"/>
      <c r="H5" s="24"/>
      <c r="I5" s="24"/>
      <c r="J5" s="24"/>
      <c r="K5" s="24"/>
      <c r="L5" s="24"/>
      <c r="M5" s="24"/>
      <c r="N5" s="24"/>
      <c r="O5" s="24"/>
      <c r="P5" s="24"/>
      <c r="Q5" s="24"/>
    </row>
    <row r="6" spans="1:17" ht="15.75">
      <c r="A6" s="24"/>
      <c r="B6" s="25"/>
      <c r="C6" s="25"/>
      <c r="D6" s="26"/>
      <c r="E6" s="27"/>
      <c r="F6" s="24"/>
      <c r="G6" s="24"/>
      <c r="H6" s="24"/>
      <c r="I6" s="24"/>
      <c r="J6" s="24"/>
      <c r="K6" s="24"/>
      <c r="L6" s="24"/>
      <c r="M6" s="24"/>
      <c r="N6" s="24"/>
      <c r="O6" s="24"/>
      <c r="P6" s="24"/>
      <c r="Q6" s="24"/>
    </row>
    <row r="7" spans="1:17" ht="15.75" outlineLevel="1">
      <c r="A7" s="223"/>
      <c r="B7" s="224" t="s">
        <v>274</v>
      </c>
      <c r="C7" s="225"/>
      <c r="D7" s="226"/>
      <c r="E7" s="227"/>
      <c r="F7" s="223"/>
      <c r="G7" s="223"/>
      <c r="H7" s="223"/>
      <c r="I7" s="223"/>
      <c r="J7" s="223"/>
      <c r="K7" s="223"/>
      <c r="L7" s="223"/>
      <c r="M7" s="223"/>
      <c r="N7" s="223"/>
      <c r="O7" s="223"/>
      <c r="P7" s="223"/>
      <c r="Q7" s="223"/>
    </row>
    <row r="8" spans="1:17" ht="15.75" outlineLevel="1">
      <c r="A8" s="140"/>
      <c r="B8" s="141"/>
      <c r="C8" s="25"/>
      <c r="D8" s="26"/>
      <c r="E8" s="27"/>
      <c r="F8" s="140"/>
      <c r="G8" s="140"/>
      <c r="H8" s="140"/>
      <c r="I8" s="140"/>
      <c r="J8" s="140"/>
      <c r="K8" s="140"/>
      <c r="L8" s="140"/>
      <c r="M8" s="140"/>
      <c r="N8" s="140"/>
      <c r="O8" s="140"/>
      <c r="P8" s="140"/>
      <c r="Q8" s="140"/>
    </row>
    <row r="9" spans="1:17" ht="15" outlineLevel="1">
      <c r="A9" s="142"/>
      <c r="B9" s="143" t="s">
        <v>142</v>
      </c>
      <c r="C9" s="369">
        <v>43465</v>
      </c>
      <c r="D9" s="369"/>
      <c r="E9" s="369"/>
      <c r="F9" s="369"/>
      <c r="G9" s="369">
        <v>43553</v>
      </c>
      <c r="H9" s="369"/>
      <c r="I9" s="369"/>
      <c r="J9" s="369"/>
      <c r="K9" s="144" t="s">
        <v>61</v>
      </c>
      <c r="L9" s="145"/>
      <c r="M9" s="145"/>
      <c r="N9" s="145"/>
      <c r="O9" s="145"/>
      <c r="P9" s="145"/>
      <c r="Q9" s="145"/>
    </row>
    <row r="10" spans="1:17" ht="15" outlineLevel="1">
      <c r="A10" s="142"/>
      <c r="B10" s="143"/>
      <c r="C10" s="146" t="s">
        <v>143</v>
      </c>
      <c r="D10" s="146" t="s">
        <v>144</v>
      </c>
      <c r="E10" s="146" t="s">
        <v>145</v>
      </c>
      <c r="F10" s="146" t="s">
        <v>90</v>
      </c>
      <c r="G10" s="146" t="s">
        <v>143</v>
      </c>
      <c r="H10" s="146" t="s">
        <v>144</v>
      </c>
      <c r="I10" s="146" t="s">
        <v>145</v>
      </c>
      <c r="J10" s="146" t="s">
        <v>90</v>
      </c>
      <c r="K10" s="147" t="s">
        <v>90</v>
      </c>
      <c r="L10" s="145"/>
      <c r="M10" s="145"/>
      <c r="N10" s="145"/>
      <c r="O10" s="145"/>
      <c r="P10" s="145"/>
      <c r="Q10" s="145"/>
    </row>
    <row r="11" spans="1:20" ht="15" outlineLevel="1">
      <c r="A11" s="148" t="s">
        <v>129</v>
      </c>
      <c r="B11" s="149" t="s">
        <v>146</v>
      </c>
      <c r="C11" s="188">
        <v>1.003457746123974</v>
      </c>
      <c r="D11" s="245">
        <v>1</v>
      </c>
      <c r="E11" s="150"/>
      <c r="F11" s="150">
        <v>10254794184.46</v>
      </c>
      <c r="G11" s="151">
        <v>1.0033439611968538</v>
      </c>
      <c r="H11" s="151">
        <v>1</v>
      </c>
      <c r="I11" s="148"/>
      <c r="J11" s="152">
        <v>10205031177.96</v>
      </c>
      <c r="K11" s="152">
        <v>-49763006.5</v>
      </c>
      <c r="L11" s="153">
        <v>0</v>
      </c>
      <c r="M11" s="145"/>
      <c r="N11" s="154">
        <v>1.003343</v>
      </c>
      <c r="O11" s="154">
        <v>0.9999987606174638</v>
      </c>
      <c r="P11" s="345">
        <v>-1.239382536155631E-06</v>
      </c>
      <c r="Q11" s="145"/>
      <c r="R11" s="266"/>
      <c r="S11" s="363"/>
      <c r="T11" s="364"/>
    </row>
    <row r="12" spans="1:20" ht="21" outlineLevel="1">
      <c r="A12" s="155">
        <v>1</v>
      </c>
      <c r="B12" s="249" t="s">
        <v>208</v>
      </c>
      <c r="C12" s="156">
        <v>0.24017599999999997</v>
      </c>
      <c r="D12" s="157">
        <v>0.23935</v>
      </c>
      <c r="E12" s="158"/>
      <c r="F12" s="158">
        <v>2454476486.94</v>
      </c>
      <c r="G12" s="159">
        <v>0.261212</v>
      </c>
      <c r="H12" s="160">
        <v>0.260341</v>
      </c>
      <c r="I12" s="161"/>
      <c r="J12" s="162">
        <v>2656802995.1200004</v>
      </c>
      <c r="K12" s="162">
        <v>202326508.1800003</v>
      </c>
      <c r="L12" s="145"/>
      <c r="M12" s="145"/>
      <c r="N12" s="145"/>
      <c r="O12" s="145"/>
      <c r="P12" s="145"/>
      <c r="Q12" s="145"/>
      <c r="R12" s="266"/>
      <c r="S12" s="363"/>
      <c r="T12" s="364"/>
    </row>
    <row r="13" spans="1:20" ht="33" outlineLevel="1">
      <c r="A13" s="155" t="s">
        <v>130</v>
      </c>
      <c r="B13" s="163" t="s">
        <v>147</v>
      </c>
      <c r="C13" s="157">
        <v>0.24017599999999997</v>
      </c>
      <c r="D13" s="157">
        <v>0.23935</v>
      </c>
      <c r="E13" s="158">
        <v>0</v>
      </c>
      <c r="F13" s="158">
        <v>2454476486.94</v>
      </c>
      <c r="G13" s="160">
        <v>0.261212</v>
      </c>
      <c r="H13" s="160">
        <v>0.26034100000000004</v>
      </c>
      <c r="I13" s="162">
        <v>0</v>
      </c>
      <c r="J13" s="162">
        <v>2656802995.1200004</v>
      </c>
      <c r="K13" s="162">
        <v>202326508.1800003</v>
      </c>
      <c r="L13" s="153">
        <v>1.341104507446289E-07</v>
      </c>
      <c r="M13" s="145"/>
      <c r="N13" s="145"/>
      <c r="O13" s="145"/>
      <c r="P13" s="145"/>
      <c r="Q13" s="145"/>
      <c r="R13" s="266"/>
      <c r="S13" s="363"/>
      <c r="T13" s="364"/>
    </row>
    <row r="14" spans="1:20" ht="22.5" outlineLevel="1">
      <c r="A14" s="155"/>
      <c r="B14" s="164" t="s">
        <v>191</v>
      </c>
      <c r="C14" s="165">
        <v>0.22604199999999997</v>
      </c>
      <c r="D14" s="165">
        <v>0.225265</v>
      </c>
      <c r="E14" s="166">
        <v>0</v>
      </c>
      <c r="F14" s="166">
        <v>2310030648.67</v>
      </c>
      <c r="G14" s="167">
        <v>0.25355099999999997</v>
      </c>
      <c r="H14" s="167">
        <v>0.252705</v>
      </c>
      <c r="I14" s="168">
        <v>0</v>
      </c>
      <c r="J14" s="168">
        <v>2578877134.9900002</v>
      </c>
      <c r="K14" s="168">
        <v>268846486.3200002</v>
      </c>
      <c r="L14" s="145"/>
      <c r="M14" s="145"/>
      <c r="N14" s="145"/>
      <c r="O14" s="145"/>
      <c r="P14" s="145"/>
      <c r="Q14" s="145"/>
      <c r="R14" s="266"/>
      <c r="S14" s="363"/>
      <c r="T14" s="364"/>
    </row>
    <row r="15" spans="1:20" ht="22.5" outlineLevel="1">
      <c r="A15" s="155"/>
      <c r="B15" s="164" t="s">
        <v>192</v>
      </c>
      <c r="C15" s="165">
        <v>0.001256</v>
      </c>
      <c r="D15" s="165">
        <v>0.001251</v>
      </c>
      <c r="E15" s="166">
        <v>0</v>
      </c>
      <c r="F15" s="166">
        <v>12832631.77</v>
      </c>
      <c r="G15" s="167">
        <v>0.00113</v>
      </c>
      <c r="H15" s="167">
        <v>0.001126</v>
      </c>
      <c r="I15" s="168">
        <v>0</v>
      </c>
      <c r="J15" s="168">
        <v>11493896.77</v>
      </c>
      <c r="K15" s="168">
        <v>-1338735</v>
      </c>
      <c r="L15" s="217"/>
      <c r="M15" s="145"/>
      <c r="N15" s="145"/>
      <c r="O15" s="145"/>
      <c r="P15" s="145"/>
      <c r="Q15" s="145"/>
      <c r="R15" s="266"/>
      <c r="S15" s="363"/>
      <c r="T15" s="364"/>
    </row>
    <row r="16" spans="1:20" ht="15" outlineLevel="1">
      <c r="A16" s="155"/>
      <c r="B16" s="164" t="s">
        <v>198</v>
      </c>
      <c r="C16" s="165">
        <v>0.012878</v>
      </c>
      <c r="D16" s="165">
        <v>0.012834</v>
      </c>
      <c r="E16" s="158">
        <v>0</v>
      </c>
      <c r="F16" s="158">
        <v>131613206.5</v>
      </c>
      <c r="G16" s="167">
        <v>0.006531</v>
      </c>
      <c r="H16" s="167">
        <v>0.00651</v>
      </c>
      <c r="I16" s="162">
        <v>0</v>
      </c>
      <c r="J16" s="162">
        <v>66431963.36</v>
      </c>
      <c r="K16" s="168">
        <v>-65181243.14</v>
      </c>
      <c r="L16" s="217"/>
      <c r="M16" s="145"/>
      <c r="N16" s="145"/>
      <c r="O16" s="145"/>
      <c r="P16" s="145"/>
      <c r="Q16" s="145"/>
      <c r="R16" s="266"/>
      <c r="S16" s="363"/>
      <c r="T16" s="364"/>
    </row>
    <row r="17" spans="1:20" ht="22.5" outlineLevel="1">
      <c r="A17" s="176"/>
      <c r="B17" s="177" t="s">
        <v>204</v>
      </c>
      <c r="C17" s="171">
        <v>0</v>
      </c>
      <c r="D17" s="171">
        <v>0</v>
      </c>
      <c r="E17" s="166">
        <v>0</v>
      </c>
      <c r="F17" s="166">
        <v>0</v>
      </c>
      <c r="G17" s="173">
        <v>0</v>
      </c>
      <c r="H17" s="174">
        <v>0</v>
      </c>
      <c r="I17" s="162">
        <v>0</v>
      </c>
      <c r="J17" s="162">
        <v>0</v>
      </c>
      <c r="K17" s="168">
        <v>0</v>
      </c>
      <c r="L17" s="178"/>
      <c r="M17" s="178"/>
      <c r="N17" s="178"/>
      <c r="O17" s="178"/>
      <c r="P17" s="178"/>
      <c r="Q17" s="178"/>
      <c r="R17" s="266"/>
      <c r="S17" s="363"/>
      <c r="T17" s="364"/>
    </row>
    <row r="18" spans="1:20" ht="33" outlineLevel="1">
      <c r="A18" s="155" t="s">
        <v>131</v>
      </c>
      <c r="B18" s="163" t="s">
        <v>148</v>
      </c>
      <c r="C18" s="171">
        <v>0</v>
      </c>
      <c r="D18" s="171">
        <v>0</v>
      </c>
      <c r="E18" s="166">
        <v>0</v>
      </c>
      <c r="F18" s="166">
        <v>0</v>
      </c>
      <c r="G18" s="173">
        <v>0</v>
      </c>
      <c r="H18" s="174">
        <v>0</v>
      </c>
      <c r="I18" s="162">
        <v>0</v>
      </c>
      <c r="J18" s="162">
        <v>0</v>
      </c>
      <c r="K18" s="162">
        <v>0</v>
      </c>
      <c r="L18" s="145"/>
      <c r="M18" s="145"/>
      <c r="N18" s="145"/>
      <c r="O18" s="145"/>
      <c r="P18" s="145"/>
      <c r="Q18" s="145"/>
      <c r="R18" s="266"/>
      <c r="S18" s="363"/>
      <c r="T18" s="364"/>
    </row>
    <row r="19" spans="1:20" ht="22.5" outlineLevel="1">
      <c r="A19" s="155"/>
      <c r="B19" s="164" t="s">
        <v>193</v>
      </c>
      <c r="C19" s="171">
        <v>0</v>
      </c>
      <c r="D19" s="171">
        <v>0</v>
      </c>
      <c r="E19" s="166">
        <v>0</v>
      </c>
      <c r="F19" s="166">
        <v>0</v>
      </c>
      <c r="G19" s="173">
        <v>0</v>
      </c>
      <c r="H19" s="174">
        <v>0</v>
      </c>
      <c r="I19" s="162">
        <v>0</v>
      </c>
      <c r="J19" s="162">
        <v>0</v>
      </c>
      <c r="K19" s="168">
        <v>0</v>
      </c>
      <c r="L19" s="145"/>
      <c r="M19" s="145"/>
      <c r="N19" s="145"/>
      <c r="O19" s="145"/>
      <c r="P19" s="145"/>
      <c r="Q19" s="145"/>
      <c r="R19" s="266"/>
      <c r="S19" s="363"/>
      <c r="T19" s="364"/>
    </row>
    <row r="20" spans="1:20" ht="22.5" outlineLevel="1">
      <c r="A20" s="155"/>
      <c r="B20" s="164" t="s">
        <v>194</v>
      </c>
      <c r="C20" s="171">
        <v>0</v>
      </c>
      <c r="D20" s="172">
        <v>0</v>
      </c>
      <c r="E20" s="158">
        <v>0</v>
      </c>
      <c r="F20" s="158">
        <v>0</v>
      </c>
      <c r="G20" s="173">
        <v>0</v>
      </c>
      <c r="H20" s="174">
        <v>0</v>
      </c>
      <c r="I20" s="162">
        <v>0</v>
      </c>
      <c r="J20" s="162">
        <v>0</v>
      </c>
      <c r="K20" s="162">
        <v>0</v>
      </c>
      <c r="L20" s="145"/>
      <c r="M20" s="145"/>
      <c r="N20" s="145"/>
      <c r="O20" s="145"/>
      <c r="P20" s="145"/>
      <c r="Q20" s="145"/>
      <c r="R20" s="266"/>
      <c r="S20" s="363"/>
      <c r="T20" s="364"/>
    </row>
    <row r="21" spans="1:20" ht="64.5" outlineLevel="1">
      <c r="A21" s="175" t="s">
        <v>132</v>
      </c>
      <c r="B21" s="163" t="s">
        <v>201</v>
      </c>
      <c r="C21" s="171">
        <v>0</v>
      </c>
      <c r="D21" s="171">
        <v>0</v>
      </c>
      <c r="E21" s="158">
        <v>0</v>
      </c>
      <c r="F21" s="158">
        <v>0</v>
      </c>
      <c r="G21" s="173">
        <v>0</v>
      </c>
      <c r="H21" s="173">
        <v>0</v>
      </c>
      <c r="I21" s="162">
        <v>0</v>
      </c>
      <c r="J21" s="162">
        <v>0</v>
      </c>
      <c r="K21" s="162">
        <v>0</v>
      </c>
      <c r="L21" s="145"/>
      <c r="M21" s="145"/>
      <c r="N21" s="145"/>
      <c r="O21" s="145"/>
      <c r="P21" s="145"/>
      <c r="Q21" s="145"/>
      <c r="R21" s="266"/>
      <c r="S21" s="363"/>
      <c r="T21" s="364"/>
    </row>
    <row r="22" spans="1:20" ht="15" outlineLevel="1">
      <c r="A22" s="155">
        <v>2</v>
      </c>
      <c r="B22" s="163" t="s">
        <v>149</v>
      </c>
      <c r="C22" s="171">
        <v>0</v>
      </c>
      <c r="D22" s="171">
        <v>0</v>
      </c>
      <c r="E22" s="158">
        <v>0</v>
      </c>
      <c r="F22" s="158">
        <v>0</v>
      </c>
      <c r="G22" s="173">
        <v>0</v>
      </c>
      <c r="H22" s="173">
        <v>0</v>
      </c>
      <c r="I22" s="162">
        <v>0</v>
      </c>
      <c r="J22" s="162">
        <v>0</v>
      </c>
      <c r="K22" s="162">
        <v>0</v>
      </c>
      <c r="L22" s="145"/>
      <c r="M22" s="145"/>
      <c r="N22" s="145"/>
      <c r="O22" s="145"/>
      <c r="P22" s="145"/>
      <c r="Q22" s="145"/>
      <c r="R22" s="266"/>
      <c r="S22" s="363"/>
      <c r="T22" s="364"/>
    </row>
    <row r="23" spans="1:20" ht="33" outlineLevel="1">
      <c r="A23" s="155">
        <v>3</v>
      </c>
      <c r="B23" s="163" t="s">
        <v>150</v>
      </c>
      <c r="C23" s="157">
        <v>0.7246560000000001</v>
      </c>
      <c r="D23" s="157">
        <v>0.722156</v>
      </c>
      <c r="E23" s="158">
        <v>0</v>
      </c>
      <c r="F23" s="158">
        <v>7405575340.14</v>
      </c>
      <c r="G23" s="160">
        <v>0.6965450000000001</v>
      </c>
      <c r="H23" s="160">
        <v>0.694224</v>
      </c>
      <c r="I23" s="162">
        <v>0</v>
      </c>
      <c r="J23" s="162">
        <v>7084570729.07</v>
      </c>
      <c r="K23" s="162">
        <v>-321004611.07000065</v>
      </c>
      <c r="L23" s="153">
        <v>0</v>
      </c>
      <c r="M23" s="145"/>
      <c r="N23" s="145"/>
      <c r="O23" s="145"/>
      <c r="P23" s="145"/>
      <c r="Q23" s="145"/>
      <c r="R23" s="266"/>
      <c r="S23" s="363"/>
      <c r="T23" s="364"/>
    </row>
    <row r="24" spans="1:20" ht="22.5" outlineLevel="1">
      <c r="A24" s="176"/>
      <c r="B24" s="177" t="s">
        <v>151</v>
      </c>
      <c r="C24" s="165">
        <v>0.7246560000000001</v>
      </c>
      <c r="D24" s="165">
        <v>0.7221559999999999</v>
      </c>
      <c r="E24" s="166">
        <v>0</v>
      </c>
      <c r="F24" s="166">
        <v>7405575340.14</v>
      </c>
      <c r="G24" s="167">
        <v>0.6965450000000001</v>
      </c>
      <c r="H24" s="167">
        <v>0.6942240000000001</v>
      </c>
      <c r="I24" s="168">
        <v>0</v>
      </c>
      <c r="J24" s="168">
        <v>7084570729.07</v>
      </c>
      <c r="K24" s="168">
        <v>-321004611.07000065</v>
      </c>
      <c r="L24" s="178"/>
      <c r="M24" s="178"/>
      <c r="N24" s="178"/>
      <c r="O24" s="178"/>
      <c r="P24" s="178"/>
      <c r="Q24" s="178"/>
      <c r="R24" s="266"/>
      <c r="S24" s="363"/>
      <c r="T24" s="364"/>
    </row>
    <row r="25" spans="1:20" ht="15" outlineLevel="1">
      <c r="A25" s="155">
        <v>4</v>
      </c>
      <c r="B25" s="163" t="s">
        <v>152</v>
      </c>
      <c r="C25" s="157">
        <v>0.018309</v>
      </c>
      <c r="D25" s="157">
        <v>0.018246000000000002</v>
      </c>
      <c r="E25" s="158"/>
      <c r="F25" s="158">
        <v>187116148.99</v>
      </c>
      <c r="G25" s="160">
        <v>0.037004</v>
      </c>
      <c r="H25" s="160">
        <v>0.036879</v>
      </c>
      <c r="I25" s="162"/>
      <c r="J25" s="162">
        <v>376359886.13000005</v>
      </c>
      <c r="K25" s="162">
        <v>189243737.14000005</v>
      </c>
      <c r="L25" s="231">
        <v>0</v>
      </c>
      <c r="M25" s="145"/>
      <c r="N25" s="145"/>
      <c r="O25" s="145"/>
      <c r="P25" s="145"/>
      <c r="Q25" s="145"/>
      <c r="R25" s="266"/>
      <c r="S25" s="363"/>
      <c r="T25" s="364"/>
    </row>
    <row r="26" spans="1:20" ht="22.5" outlineLevel="1">
      <c r="A26" s="176" t="s">
        <v>133</v>
      </c>
      <c r="B26" s="163" t="s">
        <v>153</v>
      </c>
      <c r="C26" s="165">
        <v>0.018309</v>
      </c>
      <c r="D26" s="165">
        <v>0.018246000000000002</v>
      </c>
      <c r="E26" s="166">
        <v>0</v>
      </c>
      <c r="F26" s="166">
        <v>187116148.99</v>
      </c>
      <c r="G26" s="167">
        <v>0.037004</v>
      </c>
      <c r="H26" s="167">
        <v>0.036879</v>
      </c>
      <c r="I26" s="168">
        <v>0</v>
      </c>
      <c r="J26" s="168">
        <v>376359886.13000005</v>
      </c>
      <c r="K26" s="168">
        <v>189243737.14000005</v>
      </c>
      <c r="L26" s="145"/>
      <c r="M26" s="145"/>
      <c r="N26" s="145"/>
      <c r="O26" s="145"/>
      <c r="P26" s="145"/>
      <c r="Q26" s="145"/>
      <c r="R26" s="266"/>
      <c r="S26" s="363"/>
      <c r="T26" s="364"/>
    </row>
    <row r="27" spans="1:20" ht="15" outlineLevel="1">
      <c r="A27" s="176"/>
      <c r="B27" s="302" t="s">
        <v>162</v>
      </c>
      <c r="C27" s="165">
        <v>0.018309</v>
      </c>
      <c r="D27" s="165">
        <v>0.018246000000000002</v>
      </c>
      <c r="E27" s="166"/>
      <c r="F27" s="166">
        <v>187116148.99</v>
      </c>
      <c r="G27" s="167">
        <v>0.037004</v>
      </c>
      <c r="H27" s="167">
        <v>0.036879</v>
      </c>
      <c r="I27" s="168"/>
      <c r="J27" s="168">
        <v>376359886.13000005</v>
      </c>
      <c r="K27" s="168">
        <v>189243737.14000005</v>
      </c>
      <c r="L27" s="145"/>
      <c r="M27" s="145"/>
      <c r="N27" s="145"/>
      <c r="O27" s="145"/>
      <c r="P27" s="145"/>
      <c r="Q27" s="145"/>
      <c r="R27" s="266"/>
      <c r="S27" s="363"/>
      <c r="T27" s="364"/>
    </row>
    <row r="28" spans="1:20" ht="15" outlineLevel="1">
      <c r="A28" s="176"/>
      <c r="B28" s="302" t="s">
        <v>163</v>
      </c>
      <c r="C28" s="179">
        <v>0</v>
      </c>
      <c r="D28" s="179">
        <v>0</v>
      </c>
      <c r="E28" s="166">
        <v>0</v>
      </c>
      <c r="F28" s="166">
        <v>0</v>
      </c>
      <c r="G28" s="180">
        <v>0</v>
      </c>
      <c r="H28" s="180">
        <v>0</v>
      </c>
      <c r="I28" s="168">
        <v>0</v>
      </c>
      <c r="J28" s="168">
        <v>0</v>
      </c>
      <c r="K28" s="168">
        <v>0</v>
      </c>
      <c r="L28" s="145"/>
      <c r="M28" s="145"/>
      <c r="N28" s="145"/>
      <c r="O28" s="145"/>
      <c r="P28" s="145"/>
      <c r="Q28" s="145"/>
      <c r="R28" s="266"/>
      <c r="S28" s="363"/>
      <c r="T28" s="364"/>
    </row>
    <row r="29" spans="1:20" ht="22.5" outlineLevel="1">
      <c r="A29" s="176" t="s">
        <v>134</v>
      </c>
      <c r="B29" s="164" t="s">
        <v>154</v>
      </c>
      <c r="C29" s="179">
        <v>0</v>
      </c>
      <c r="D29" s="179">
        <v>0</v>
      </c>
      <c r="E29" s="166">
        <v>0</v>
      </c>
      <c r="F29" s="166">
        <v>0</v>
      </c>
      <c r="G29" s="180">
        <v>0</v>
      </c>
      <c r="H29" s="180">
        <v>0</v>
      </c>
      <c r="I29" s="168">
        <v>0</v>
      </c>
      <c r="J29" s="168">
        <v>0</v>
      </c>
      <c r="K29" s="168">
        <v>0</v>
      </c>
      <c r="L29" s="145"/>
      <c r="M29" s="145"/>
      <c r="N29" s="145"/>
      <c r="O29" s="145"/>
      <c r="P29" s="145"/>
      <c r="Q29" s="145"/>
      <c r="R29" s="266"/>
      <c r="S29" s="363"/>
      <c r="T29" s="364"/>
    </row>
    <row r="30" spans="1:20" ht="22.5" outlineLevel="1">
      <c r="A30" s="176" t="s">
        <v>135</v>
      </c>
      <c r="B30" s="164" t="s">
        <v>155</v>
      </c>
      <c r="C30" s="179">
        <v>0</v>
      </c>
      <c r="D30" s="179">
        <v>0</v>
      </c>
      <c r="E30" s="166">
        <v>0</v>
      </c>
      <c r="F30" s="166">
        <v>0</v>
      </c>
      <c r="G30" s="180">
        <v>0</v>
      </c>
      <c r="H30" s="180">
        <v>0</v>
      </c>
      <c r="I30" s="168">
        <v>0</v>
      </c>
      <c r="J30" s="168">
        <v>0</v>
      </c>
      <c r="K30" s="168">
        <v>0</v>
      </c>
      <c r="L30" s="145"/>
      <c r="M30" s="145"/>
      <c r="N30" s="145"/>
      <c r="O30" s="145"/>
      <c r="P30" s="145"/>
      <c r="Q30" s="145"/>
      <c r="R30" s="266"/>
      <c r="S30" s="363"/>
      <c r="T30" s="364"/>
    </row>
    <row r="31" spans="1:20" ht="22.5" outlineLevel="1">
      <c r="A31" s="155">
        <v>5</v>
      </c>
      <c r="B31" s="163" t="s">
        <v>156</v>
      </c>
      <c r="C31" s="179">
        <v>0</v>
      </c>
      <c r="D31" s="179">
        <v>0</v>
      </c>
      <c r="E31" s="166">
        <v>0</v>
      </c>
      <c r="F31" s="166">
        <v>0</v>
      </c>
      <c r="G31" s="180">
        <v>0</v>
      </c>
      <c r="H31" s="180">
        <v>0</v>
      </c>
      <c r="I31" s="168">
        <v>0</v>
      </c>
      <c r="J31" s="168">
        <v>0</v>
      </c>
      <c r="K31" s="168">
        <v>0</v>
      </c>
      <c r="L31" s="145"/>
      <c r="M31" s="145"/>
      <c r="N31" s="145"/>
      <c r="O31" s="145"/>
      <c r="P31" s="145"/>
      <c r="Q31" s="145"/>
      <c r="R31" s="266"/>
      <c r="S31" s="363"/>
      <c r="T31" s="364"/>
    </row>
    <row r="32" spans="1:20" ht="22.5" outlineLevel="1">
      <c r="A32" s="176" t="s">
        <v>136</v>
      </c>
      <c r="B32" s="164" t="s">
        <v>157</v>
      </c>
      <c r="C32" s="179">
        <v>0</v>
      </c>
      <c r="D32" s="179">
        <v>0</v>
      </c>
      <c r="E32" s="166">
        <v>0</v>
      </c>
      <c r="F32" s="166">
        <v>0</v>
      </c>
      <c r="G32" s="180">
        <v>0</v>
      </c>
      <c r="H32" s="180">
        <v>0</v>
      </c>
      <c r="I32" s="168">
        <v>0</v>
      </c>
      <c r="J32" s="168">
        <v>0</v>
      </c>
      <c r="K32" s="168">
        <v>0</v>
      </c>
      <c r="L32" s="145"/>
      <c r="M32" s="145"/>
      <c r="N32" s="145"/>
      <c r="O32" s="145"/>
      <c r="P32" s="145"/>
      <c r="Q32" s="145"/>
      <c r="R32" s="266"/>
      <c r="S32" s="363"/>
      <c r="T32" s="364"/>
    </row>
    <row r="33" spans="1:20" ht="22.5" outlineLevel="1">
      <c r="A33" s="176" t="s">
        <v>137</v>
      </c>
      <c r="B33" s="164" t="s">
        <v>158</v>
      </c>
      <c r="C33" s="179">
        <v>0</v>
      </c>
      <c r="D33" s="179">
        <v>0</v>
      </c>
      <c r="E33" s="166">
        <v>0</v>
      </c>
      <c r="F33" s="166">
        <v>0</v>
      </c>
      <c r="G33" s="180">
        <v>0</v>
      </c>
      <c r="H33" s="180">
        <v>0</v>
      </c>
      <c r="I33" s="168">
        <v>0</v>
      </c>
      <c r="J33" s="168">
        <v>0</v>
      </c>
      <c r="K33" s="168">
        <v>0</v>
      </c>
      <c r="L33" s="145"/>
      <c r="M33" s="145"/>
      <c r="N33" s="145"/>
      <c r="O33" s="145"/>
      <c r="P33" s="145"/>
      <c r="Q33" s="145"/>
      <c r="R33" s="266"/>
      <c r="S33" s="363"/>
      <c r="T33" s="364"/>
    </row>
    <row r="34" spans="1:20" ht="33" outlineLevel="1">
      <c r="A34" s="176" t="s">
        <v>138</v>
      </c>
      <c r="B34" s="164" t="s">
        <v>159</v>
      </c>
      <c r="C34" s="179">
        <v>0</v>
      </c>
      <c r="D34" s="179">
        <v>0</v>
      </c>
      <c r="E34" s="166">
        <v>0</v>
      </c>
      <c r="F34" s="166">
        <v>0</v>
      </c>
      <c r="G34" s="180">
        <v>0</v>
      </c>
      <c r="H34" s="180">
        <v>0</v>
      </c>
      <c r="I34" s="168">
        <v>0</v>
      </c>
      <c r="J34" s="168">
        <v>0</v>
      </c>
      <c r="K34" s="168">
        <v>0</v>
      </c>
      <c r="L34" s="145"/>
      <c r="M34" s="145"/>
      <c r="N34" s="145"/>
      <c r="O34" s="145"/>
      <c r="P34" s="145"/>
      <c r="Q34" s="145"/>
      <c r="R34" s="266"/>
      <c r="S34" s="363"/>
      <c r="T34" s="364"/>
    </row>
    <row r="35" spans="1:20" ht="22.5" outlineLevel="1">
      <c r="A35" s="176" t="s">
        <v>139</v>
      </c>
      <c r="B35" s="164" t="s">
        <v>160</v>
      </c>
      <c r="C35" s="179">
        <v>0</v>
      </c>
      <c r="D35" s="179">
        <v>0</v>
      </c>
      <c r="E35" s="166">
        <v>0</v>
      </c>
      <c r="F35" s="166">
        <v>0</v>
      </c>
      <c r="G35" s="180">
        <v>0</v>
      </c>
      <c r="H35" s="180">
        <v>0</v>
      </c>
      <c r="I35" s="168">
        <v>0</v>
      </c>
      <c r="J35" s="168">
        <v>0</v>
      </c>
      <c r="K35" s="168">
        <v>0</v>
      </c>
      <c r="L35" s="145"/>
      <c r="M35" s="145"/>
      <c r="N35" s="145"/>
      <c r="O35" s="145"/>
      <c r="P35" s="145"/>
      <c r="Q35" s="145"/>
      <c r="R35" s="266"/>
      <c r="S35" s="363"/>
      <c r="T35" s="364"/>
    </row>
    <row r="36" spans="1:20" ht="15" outlineLevel="1">
      <c r="A36" s="155">
        <v>6</v>
      </c>
      <c r="B36" s="218" t="s">
        <v>161</v>
      </c>
      <c r="C36" s="157">
        <v>0.0019225509055885168</v>
      </c>
      <c r="D36" s="157">
        <v>0.0019159235296768262</v>
      </c>
      <c r="E36" s="158"/>
      <c r="F36" s="158">
        <v>19647401.46999999</v>
      </c>
      <c r="G36" s="167">
        <v>0.001827850412712822</v>
      </c>
      <c r="H36" s="160">
        <v>0.001822</v>
      </c>
      <c r="I36" s="162"/>
      <c r="J36" s="162">
        <v>18591123.90000001</v>
      </c>
      <c r="K36" s="162">
        <v>-1056277.5699999817</v>
      </c>
      <c r="L36" s="248">
        <v>0</v>
      </c>
      <c r="M36" s="145"/>
      <c r="N36" s="145"/>
      <c r="O36" s="145"/>
      <c r="P36" s="145"/>
      <c r="Q36" s="145"/>
      <c r="R36" s="266"/>
      <c r="S36" s="363"/>
      <c r="T36" s="364"/>
    </row>
    <row r="37" spans="1:20" ht="15" outlineLevel="1">
      <c r="A37" s="155"/>
      <c r="B37" s="302" t="s">
        <v>162</v>
      </c>
      <c r="C37" s="165">
        <v>0.0019221495491186325</v>
      </c>
      <c r="D37" s="165">
        <v>0.0019155235567542865</v>
      </c>
      <c r="E37" s="166">
        <v>0</v>
      </c>
      <c r="F37" s="166">
        <v>19643299.82999999</v>
      </c>
      <c r="G37" s="167">
        <v>0.0018252344911790037</v>
      </c>
      <c r="H37" s="167">
        <v>0.001819</v>
      </c>
      <c r="I37" s="168">
        <v>0</v>
      </c>
      <c r="J37" s="168">
        <v>18564517.28000001</v>
      </c>
      <c r="K37" s="168">
        <v>-1078782.5499999821</v>
      </c>
      <c r="L37" s="145"/>
      <c r="M37" s="145"/>
      <c r="N37" s="145"/>
      <c r="O37" s="145"/>
      <c r="P37" s="145"/>
      <c r="Q37" s="145"/>
      <c r="R37" s="266"/>
      <c r="S37" s="363"/>
      <c r="T37" s="364"/>
    </row>
    <row r="38" spans="1:20" ht="15" outlineLevel="1">
      <c r="A38" s="155"/>
      <c r="B38" s="302" t="s">
        <v>163</v>
      </c>
      <c r="C38" s="165">
        <v>1.7370122935841578E-07</v>
      </c>
      <c r="D38" s="165">
        <v>1.7310245023639893E-07</v>
      </c>
      <c r="E38" s="169">
        <v>380.61064774116085</v>
      </c>
      <c r="F38" s="166">
        <v>1775.13</v>
      </c>
      <c r="G38" s="167">
        <v>1.420219785457832E-07</v>
      </c>
      <c r="H38" s="167">
        <v>0</v>
      </c>
      <c r="I38" s="170">
        <v>303.2900814646846</v>
      </c>
      <c r="J38" s="168">
        <v>1444.51</v>
      </c>
      <c r="K38" s="168">
        <v>-330.6200000000001</v>
      </c>
      <c r="L38" s="145"/>
      <c r="M38" s="145"/>
      <c r="N38" s="145"/>
      <c r="O38" s="145"/>
      <c r="P38" s="145"/>
      <c r="Q38" s="145"/>
      <c r="R38" s="266"/>
      <c r="S38" s="363"/>
      <c r="T38" s="364"/>
    </row>
    <row r="39" spans="1:20" ht="15" outlineLevel="1">
      <c r="A39" s="155"/>
      <c r="B39" s="302" t="s">
        <v>164</v>
      </c>
      <c r="C39" s="165">
        <v>9.097559444046708E-08</v>
      </c>
      <c r="D39" s="165">
        <v>9.066198533841736E-08</v>
      </c>
      <c r="E39" s="243">
        <v>228.23055773762766</v>
      </c>
      <c r="F39" s="166">
        <v>929.72</v>
      </c>
      <c r="G39" s="167">
        <v>2.3055184013328695E-06</v>
      </c>
      <c r="H39" s="167">
        <v>3E-06</v>
      </c>
      <c r="I39" s="182">
        <v>5526.111137295565</v>
      </c>
      <c r="J39" s="168">
        <v>23449.5</v>
      </c>
      <c r="K39" s="168">
        <v>22519.78</v>
      </c>
      <c r="L39" s="145"/>
      <c r="M39" s="145"/>
      <c r="N39" s="145"/>
      <c r="O39" s="145"/>
      <c r="P39" s="145"/>
      <c r="Q39" s="145"/>
      <c r="R39" s="266"/>
      <c r="S39" s="363"/>
      <c r="T39" s="364"/>
    </row>
    <row r="40" spans="1:20" ht="15" outlineLevel="1">
      <c r="A40" s="155"/>
      <c r="B40" s="302" t="s">
        <v>165</v>
      </c>
      <c r="C40" s="165">
        <v>1.3667964608538054E-07</v>
      </c>
      <c r="D40" s="165">
        <v>1.3620848696472914E-07</v>
      </c>
      <c r="E40" s="244">
        <v>268.9703645221544</v>
      </c>
      <c r="F40" s="166">
        <v>1396.79</v>
      </c>
      <c r="G40" s="167">
        <v>1.683811539396015E-07</v>
      </c>
      <c r="H40" s="167">
        <v>0</v>
      </c>
      <c r="I40" s="239">
        <v>309.12979910109925</v>
      </c>
      <c r="J40" s="168">
        <v>1712.61</v>
      </c>
      <c r="K40" s="168">
        <v>315.81999999999994</v>
      </c>
      <c r="L40" s="145"/>
      <c r="M40" s="145"/>
      <c r="N40" s="145"/>
      <c r="O40" s="145"/>
      <c r="P40" s="145"/>
      <c r="Q40" s="145"/>
      <c r="R40" s="266"/>
      <c r="S40" s="363"/>
      <c r="T40" s="364"/>
    </row>
    <row r="41" spans="1:20" ht="54" outlineLevel="1">
      <c r="A41" s="175">
        <v>7</v>
      </c>
      <c r="B41" s="163" t="s">
        <v>166</v>
      </c>
      <c r="C41" s="157">
        <v>0.004857</v>
      </c>
      <c r="D41" s="157">
        <v>0.0048400000000000006</v>
      </c>
      <c r="E41" s="158">
        <v>0</v>
      </c>
      <c r="F41" s="158">
        <v>49636197.39</v>
      </c>
      <c r="G41" s="167">
        <v>0</v>
      </c>
      <c r="H41" s="167">
        <v>0</v>
      </c>
      <c r="I41" s="162">
        <v>0</v>
      </c>
      <c r="J41" s="162">
        <v>0</v>
      </c>
      <c r="K41" s="162">
        <v>-49636197.39</v>
      </c>
      <c r="L41" s="145"/>
      <c r="M41" s="145"/>
      <c r="N41" s="145"/>
      <c r="O41" s="145"/>
      <c r="P41" s="145"/>
      <c r="Q41" s="145"/>
      <c r="R41" s="266"/>
      <c r="S41" s="363"/>
      <c r="T41" s="364"/>
    </row>
    <row r="42" spans="1:20" ht="22.5" outlineLevel="1">
      <c r="A42" s="176"/>
      <c r="B42" s="177" t="s">
        <v>167</v>
      </c>
      <c r="C42" s="165">
        <v>0.004857</v>
      </c>
      <c r="D42" s="165">
        <v>0.0048400000000000006</v>
      </c>
      <c r="E42" s="166">
        <v>0</v>
      </c>
      <c r="F42" s="166">
        <v>49636197.39</v>
      </c>
      <c r="G42" s="167">
        <v>0</v>
      </c>
      <c r="H42" s="167">
        <v>0</v>
      </c>
      <c r="I42" s="168">
        <v>0</v>
      </c>
      <c r="J42" s="168">
        <v>0</v>
      </c>
      <c r="K42" s="168">
        <v>-49636197.39</v>
      </c>
      <c r="L42" s="178"/>
      <c r="M42" s="178"/>
      <c r="N42" s="178"/>
      <c r="O42" s="178"/>
      <c r="P42" s="178"/>
      <c r="Q42" s="178"/>
      <c r="R42" s="266"/>
      <c r="S42" s="363"/>
      <c r="T42" s="364"/>
    </row>
    <row r="43" spans="1:20" ht="33" outlineLevel="1">
      <c r="A43" s="155">
        <v>8</v>
      </c>
      <c r="B43" s="163" t="s">
        <v>168</v>
      </c>
      <c r="C43" s="179">
        <v>0</v>
      </c>
      <c r="D43" s="179">
        <v>0</v>
      </c>
      <c r="E43" s="166">
        <v>0</v>
      </c>
      <c r="F43" s="166">
        <v>0</v>
      </c>
      <c r="G43" s="180">
        <v>0</v>
      </c>
      <c r="H43" s="180">
        <v>0</v>
      </c>
      <c r="I43" s="168">
        <v>0</v>
      </c>
      <c r="J43" s="168">
        <v>0</v>
      </c>
      <c r="K43" s="168">
        <v>0</v>
      </c>
      <c r="L43" s="145"/>
      <c r="M43" s="145"/>
      <c r="N43" s="145"/>
      <c r="O43" s="145"/>
      <c r="P43" s="145"/>
      <c r="Q43" s="145"/>
      <c r="R43" s="266"/>
      <c r="S43" s="363"/>
      <c r="T43" s="364"/>
    </row>
    <row r="44" spans="1:20" ht="15" outlineLevel="1">
      <c r="A44" s="155">
        <v>9</v>
      </c>
      <c r="B44" s="163" t="s">
        <v>169</v>
      </c>
      <c r="C44" s="157">
        <v>0.013537195218385291</v>
      </c>
      <c r="D44" s="157">
        <v>0.013491</v>
      </c>
      <c r="E44" s="166">
        <v>0</v>
      </c>
      <c r="F44" s="158">
        <v>138342609.52999997</v>
      </c>
      <c r="G44" s="160">
        <v>0.006755110784140878</v>
      </c>
      <c r="H44" s="160">
        <v>0.006734</v>
      </c>
      <c r="I44" s="168">
        <v>0</v>
      </c>
      <c r="J44" s="162">
        <v>68706443.74</v>
      </c>
      <c r="K44" s="162">
        <v>-69636165.78999998</v>
      </c>
      <c r="L44" s="248">
        <v>0</v>
      </c>
      <c r="M44" s="145"/>
      <c r="N44" s="181"/>
      <c r="O44" s="145"/>
      <c r="P44" s="145"/>
      <c r="Q44" s="145"/>
      <c r="R44" s="266"/>
      <c r="S44" s="363"/>
      <c r="T44" s="364"/>
    </row>
    <row r="45" spans="1:20" ht="15" outlineLevel="1">
      <c r="A45" s="155"/>
      <c r="B45" s="177" t="s">
        <v>170</v>
      </c>
      <c r="C45" s="157">
        <v>0.013407601180815935</v>
      </c>
      <c r="D45" s="157">
        <v>0.013361</v>
      </c>
      <c r="E45" s="166">
        <v>0</v>
      </c>
      <c r="F45" s="166">
        <v>137018230.51</v>
      </c>
      <c r="G45" s="160">
        <v>0</v>
      </c>
      <c r="H45" s="160">
        <v>0</v>
      </c>
      <c r="I45" s="168">
        <v>0</v>
      </c>
      <c r="J45" s="168">
        <v>0</v>
      </c>
      <c r="K45" s="168">
        <v>-137018230.51</v>
      </c>
      <c r="L45" s="145"/>
      <c r="M45" s="145"/>
      <c r="N45" s="145"/>
      <c r="O45" s="219"/>
      <c r="P45" s="145"/>
      <c r="Q45" s="145"/>
      <c r="R45" s="266"/>
      <c r="S45" s="363"/>
      <c r="T45" s="364"/>
    </row>
    <row r="46" spans="1:20" ht="22.5" outlineLevel="1">
      <c r="A46" s="155"/>
      <c r="B46" s="177" t="s">
        <v>171</v>
      </c>
      <c r="C46" s="165">
        <v>8.200054655284538E-05</v>
      </c>
      <c r="D46" s="165">
        <v>8.2E-05</v>
      </c>
      <c r="E46" s="166">
        <v>0</v>
      </c>
      <c r="F46" s="166">
        <v>838000</v>
      </c>
      <c r="G46" s="167">
        <v>7.063167670791827E-05</v>
      </c>
      <c r="H46" s="167">
        <v>7.1E-05</v>
      </c>
      <c r="I46" s="168">
        <v>0</v>
      </c>
      <c r="J46" s="168">
        <v>718397</v>
      </c>
      <c r="K46" s="168">
        <v>-119603</v>
      </c>
      <c r="L46" s="145"/>
      <c r="M46" s="145"/>
      <c r="N46" s="145"/>
      <c r="O46" s="219"/>
      <c r="P46" s="145"/>
      <c r="Q46" s="145"/>
      <c r="R46" s="266"/>
      <c r="S46" s="363"/>
      <c r="T46" s="364"/>
    </row>
    <row r="47" spans="1:20" ht="15" outlineLevel="1">
      <c r="A47" s="155"/>
      <c r="B47" s="177" t="s">
        <v>199</v>
      </c>
      <c r="C47" s="165">
        <v>3.2929592586071226E-05</v>
      </c>
      <c r="D47" s="165">
        <v>3.3E-05</v>
      </c>
      <c r="E47" s="166">
        <v>0</v>
      </c>
      <c r="F47" s="166">
        <v>336522.13</v>
      </c>
      <c r="G47" s="167">
        <v>2.8847076478996906E-05</v>
      </c>
      <c r="H47" s="167">
        <v>2.9E-05</v>
      </c>
      <c r="I47" s="168">
        <v>0</v>
      </c>
      <c r="J47" s="168">
        <v>293404.52</v>
      </c>
      <c r="K47" s="168">
        <v>-43117.609999999986</v>
      </c>
      <c r="L47" s="145"/>
      <c r="M47" s="145"/>
      <c r="N47" s="145"/>
      <c r="O47" s="219"/>
      <c r="P47" s="145"/>
      <c r="Q47" s="145"/>
      <c r="R47" s="266"/>
      <c r="S47" s="363"/>
      <c r="T47" s="364"/>
    </row>
    <row r="48" spans="1:20" ht="15" outlineLevel="1">
      <c r="A48" s="155"/>
      <c r="B48" s="177" t="s">
        <v>172</v>
      </c>
      <c r="C48" s="165">
        <v>0</v>
      </c>
      <c r="D48" s="165">
        <v>0</v>
      </c>
      <c r="E48" s="166">
        <v>0</v>
      </c>
      <c r="F48" s="166">
        <v>0</v>
      </c>
      <c r="G48" s="167">
        <v>0.006626680294489116</v>
      </c>
      <c r="H48" s="167">
        <v>0.006605</v>
      </c>
      <c r="I48" s="168">
        <v>0</v>
      </c>
      <c r="J48" s="168">
        <v>67400173.2</v>
      </c>
      <c r="K48" s="168">
        <v>67400173.2</v>
      </c>
      <c r="L48" s="220"/>
      <c r="M48" s="145"/>
      <c r="N48" s="145"/>
      <c r="O48" s="219"/>
      <c r="P48" s="145"/>
      <c r="Q48" s="145"/>
      <c r="R48" s="266"/>
      <c r="S48" s="363"/>
      <c r="T48" s="364"/>
    </row>
    <row r="49" spans="1:20" s="268" customFormat="1" ht="15" outlineLevel="1">
      <c r="A49" s="155"/>
      <c r="B49" s="302" t="s">
        <v>162</v>
      </c>
      <c r="C49" s="165">
        <v>0</v>
      </c>
      <c r="D49" s="165">
        <v>0</v>
      </c>
      <c r="E49" s="166">
        <v>0</v>
      </c>
      <c r="F49" s="166">
        <v>0</v>
      </c>
      <c r="G49" s="167">
        <v>0.006626680294489116</v>
      </c>
      <c r="H49" s="167">
        <v>0.006605</v>
      </c>
      <c r="I49" s="168">
        <v>0</v>
      </c>
      <c r="J49" s="168">
        <v>67400173.2</v>
      </c>
      <c r="K49" s="168">
        <v>67400173.2</v>
      </c>
      <c r="L49" s="220"/>
      <c r="M49" s="145"/>
      <c r="N49" s="145"/>
      <c r="O49" s="219"/>
      <c r="P49" s="145"/>
      <c r="Q49" s="145"/>
      <c r="R49" s="266"/>
      <c r="S49" s="363"/>
      <c r="T49" s="364"/>
    </row>
    <row r="50" spans="1:20" s="340" customFormat="1" ht="15" outlineLevel="1">
      <c r="A50" s="155"/>
      <c r="B50" s="302" t="s">
        <v>163</v>
      </c>
      <c r="C50" s="179">
        <v>0</v>
      </c>
      <c r="D50" s="179">
        <v>0</v>
      </c>
      <c r="E50" s="166">
        <v>0</v>
      </c>
      <c r="F50" s="166">
        <v>0</v>
      </c>
      <c r="G50" s="173">
        <v>0</v>
      </c>
      <c r="H50" s="173">
        <v>0</v>
      </c>
      <c r="I50" s="170">
        <v>0</v>
      </c>
      <c r="J50" s="168"/>
      <c r="K50" s="168">
        <v>0</v>
      </c>
      <c r="L50" s="220"/>
      <c r="M50" s="145"/>
      <c r="N50" s="145"/>
      <c r="O50" s="219"/>
      <c r="P50" s="145"/>
      <c r="Q50" s="145"/>
      <c r="R50" s="266"/>
      <c r="S50" s="363"/>
      <c r="T50" s="364"/>
    </row>
    <row r="51" spans="1:20" s="268" customFormat="1" ht="15" outlineLevel="1">
      <c r="A51" s="155"/>
      <c r="B51" s="302" t="s">
        <v>164</v>
      </c>
      <c r="C51" s="179">
        <v>0</v>
      </c>
      <c r="D51" s="179">
        <v>0</v>
      </c>
      <c r="E51" s="166">
        <v>0</v>
      </c>
      <c r="F51" s="166">
        <v>0</v>
      </c>
      <c r="G51" s="173">
        <v>0</v>
      </c>
      <c r="H51" s="173">
        <v>0</v>
      </c>
      <c r="I51" s="182">
        <v>0</v>
      </c>
      <c r="J51" s="168">
        <v>0</v>
      </c>
      <c r="K51" s="168">
        <v>0</v>
      </c>
      <c r="L51" s="220"/>
      <c r="M51" s="145"/>
      <c r="N51" s="145"/>
      <c r="O51" s="219"/>
      <c r="P51" s="145"/>
      <c r="Q51" s="145"/>
      <c r="R51" s="266"/>
      <c r="S51" s="363"/>
      <c r="T51" s="364"/>
    </row>
    <row r="52" spans="1:20" ht="15" outlineLevel="1">
      <c r="A52" s="155"/>
      <c r="B52" s="177" t="s">
        <v>173</v>
      </c>
      <c r="C52" s="165">
        <v>1.4663898430441086E-05</v>
      </c>
      <c r="D52" s="165">
        <v>1.5E-05</v>
      </c>
      <c r="E52" s="166">
        <v>0</v>
      </c>
      <c r="F52" s="166">
        <v>149856.89</v>
      </c>
      <c r="G52" s="167">
        <v>2.8951736464848152E-05</v>
      </c>
      <c r="H52" s="167">
        <v>2.9E-05</v>
      </c>
      <c r="I52" s="168">
        <v>0</v>
      </c>
      <c r="J52" s="168">
        <v>294469.02</v>
      </c>
      <c r="K52" s="168">
        <v>144612.13</v>
      </c>
      <c r="L52" s="145"/>
      <c r="M52" s="145"/>
      <c r="N52" s="145"/>
      <c r="O52" s="219"/>
      <c r="P52" s="145"/>
      <c r="Q52" s="145"/>
      <c r="R52" s="266"/>
      <c r="S52" s="363"/>
      <c r="T52" s="364"/>
    </row>
    <row r="53" spans="1:18" ht="15" outlineLevel="1">
      <c r="A53" s="155"/>
      <c r="B53" s="184"/>
      <c r="C53" s="185"/>
      <c r="D53" s="185"/>
      <c r="E53" s="185"/>
      <c r="F53" s="185"/>
      <c r="G53" s="167"/>
      <c r="H53" s="167"/>
      <c r="I53" s="168"/>
      <c r="J53" s="168"/>
      <c r="K53" s="168"/>
      <c r="L53" s="145"/>
      <c r="M53" s="145"/>
      <c r="N53" s="145"/>
      <c r="O53" s="219"/>
      <c r="P53" s="145"/>
      <c r="Q53" s="145"/>
      <c r="R53" s="266"/>
    </row>
    <row r="54" spans="1:17" ht="15" outlineLevel="1">
      <c r="A54" s="186" t="s">
        <v>140</v>
      </c>
      <c r="B54" s="187" t="s">
        <v>174</v>
      </c>
      <c r="C54" s="245">
        <v>0.00345811809456498</v>
      </c>
      <c r="D54" s="245">
        <v>0.003447</v>
      </c>
      <c r="E54" s="150"/>
      <c r="F54" s="189">
        <v>35350104.779999994</v>
      </c>
      <c r="G54" s="190">
        <v>0.003344</v>
      </c>
      <c r="H54" s="190">
        <v>0.003332</v>
      </c>
      <c r="I54" s="191"/>
      <c r="J54" s="191">
        <v>33999801.050000004</v>
      </c>
      <c r="K54" s="192">
        <v>-1350303.7299999893</v>
      </c>
      <c r="L54" s="183">
        <v>0</v>
      </c>
      <c r="M54" s="145"/>
      <c r="N54" s="262"/>
      <c r="O54" s="219"/>
      <c r="P54" s="145"/>
      <c r="Q54" s="145"/>
    </row>
    <row r="55" spans="1:17" ht="22.5" outlineLevel="1">
      <c r="A55" s="155">
        <v>1</v>
      </c>
      <c r="B55" s="163" t="s">
        <v>175</v>
      </c>
      <c r="C55" s="157">
        <v>0.0010544935982797058</v>
      </c>
      <c r="D55" s="157">
        <v>0.001051</v>
      </c>
      <c r="E55" s="166">
        <v>0</v>
      </c>
      <c r="F55" s="193">
        <v>10776338.36</v>
      </c>
      <c r="G55" s="160">
        <v>0.000956</v>
      </c>
      <c r="H55" s="160">
        <v>0.000953</v>
      </c>
      <c r="I55" s="168">
        <v>0</v>
      </c>
      <c r="J55" s="194">
        <v>9722160.89</v>
      </c>
      <c r="K55" s="162">
        <v>-1054177.4699999988</v>
      </c>
      <c r="L55" s="145"/>
      <c r="M55" s="306"/>
      <c r="N55" s="262"/>
      <c r="O55" s="251"/>
      <c r="P55" s="145"/>
      <c r="Q55" s="145"/>
    </row>
    <row r="56" spans="1:17" ht="22.5" outlineLevel="1">
      <c r="A56" s="155">
        <v>2</v>
      </c>
      <c r="B56" s="163" t="s">
        <v>176</v>
      </c>
      <c r="C56" s="157">
        <v>4.824496285275807E-06</v>
      </c>
      <c r="D56" s="157">
        <v>5E-06</v>
      </c>
      <c r="E56" s="166">
        <v>0</v>
      </c>
      <c r="F56" s="193">
        <v>49303.67</v>
      </c>
      <c r="G56" s="160">
        <v>5E-06</v>
      </c>
      <c r="H56" s="160">
        <v>5E-06</v>
      </c>
      <c r="I56" s="168">
        <v>0</v>
      </c>
      <c r="J56" s="194">
        <v>48733.1</v>
      </c>
      <c r="K56" s="162">
        <v>-570.5699999999997</v>
      </c>
      <c r="L56" s="145"/>
      <c r="M56" s="306"/>
      <c r="N56" s="262"/>
      <c r="O56" s="251"/>
      <c r="P56" s="145"/>
      <c r="Q56" s="145"/>
    </row>
    <row r="57" spans="1:17" ht="15" outlineLevel="1">
      <c r="A57" s="155">
        <v>3</v>
      </c>
      <c r="B57" s="163" t="s">
        <v>177</v>
      </c>
      <c r="C57" s="157">
        <v>4.792982633702493E-05</v>
      </c>
      <c r="D57" s="157">
        <v>4.8E-05</v>
      </c>
      <c r="E57" s="166">
        <v>0</v>
      </c>
      <c r="F57" s="166">
        <v>489816.18</v>
      </c>
      <c r="G57" s="160">
        <v>5.016533634517317E-05</v>
      </c>
      <c r="H57" s="160">
        <v>5E-05</v>
      </c>
      <c r="I57" s="168">
        <v>0</v>
      </c>
      <c r="J57" s="162">
        <v>510233.21</v>
      </c>
      <c r="K57" s="162">
        <v>20417.030000000028</v>
      </c>
      <c r="L57" s="145"/>
      <c r="M57" s="306"/>
      <c r="N57" s="262"/>
      <c r="O57" s="251"/>
      <c r="P57" s="145"/>
      <c r="Q57" s="145"/>
    </row>
    <row r="58" spans="1:17" ht="15" outlineLevel="1">
      <c r="A58" s="155">
        <v>4</v>
      </c>
      <c r="B58" s="163" t="s">
        <v>178</v>
      </c>
      <c r="C58" s="171">
        <v>0</v>
      </c>
      <c r="D58" s="171">
        <v>0</v>
      </c>
      <c r="E58" s="166">
        <v>0</v>
      </c>
      <c r="F58" s="166">
        <v>0</v>
      </c>
      <c r="G58" s="173">
        <v>0</v>
      </c>
      <c r="H58" s="173">
        <v>0</v>
      </c>
      <c r="I58" s="168">
        <v>0</v>
      </c>
      <c r="J58" s="168">
        <v>0</v>
      </c>
      <c r="K58" s="168">
        <v>0</v>
      </c>
      <c r="L58" s="145"/>
      <c r="M58" s="306"/>
      <c r="N58" s="262"/>
      <c r="O58" s="251"/>
      <c r="P58" s="145"/>
      <c r="Q58" s="145"/>
    </row>
    <row r="59" spans="1:17" ht="15" outlineLevel="1">
      <c r="A59" s="155">
        <v>5</v>
      </c>
      <c r="B59" s="163" t="s">
        <v>179</v>
      </c>
      <c r="C59" s="171">
        <v>0</v>
      </c>
      <c r="D59" s="171">
        <v>0</v>
      </c>
      <c r="E59" s="166">
        <v>0</v>
      </c>
      <c r="F59" s="166">
        <v>0</v>
      </c>
      <c r="G59" s="173">
        <v>0</v>
      </c>
      <c r="H59" s="173">
        <v>0</v>
      </c>
      <c r="I59" s="168">
        <v>0</v>
      </c>
      <c r="J59" s="162">
        <v>0</v>
      </c>
      <c r="K59" s="162">
        <v>0</v>
      </c>
      <c r="L59" s="145"/>
      <c r="M59" s="306"/>
      <c r="N59" s="262"/>
      <c r="O59" s="251"/>
      <c r="P59" s="145"/>
      <c r="Q59" s="145"/>
    </row>
    <row r="60" spans="1:17" ht="15" outlineLevel="1">
      <c r="A60" s="155">
        <v>6</v>
      </c>
      <c r="B60" s="163" t="s">
        <v>180</v>
      </c>
      <c r="C60" s="171">
        <v>0</v>
      </c>
      <c r="D60" s="171">
        <v>0</v>
      </c>
      <c r="E60" s="166">
        <v>0</v>
      </c>
      <c r="F60" s="166">
        <v>0</v>
      </c>
      <c r="G60" s="173">
        <v>0</v>
      </c>
      <c r="H60" s="173">
        <v>0</v>
      </c>
      <c r="I60" s="168">
        <v>0</v>
      </c>
      <c r="J60" s="168">
        <v>0</v>
      </c>
      <c r="K60" s="168">
        <v>0</v>
      </c>
      <c r="L60" s="145"/>
      <c r="M60" s="306"/>
      <c r="N60" s="262"/>
      <c r="O60" s="251"/>
      <c r="P60" s="145"/>
      <c r="Q60" s="145"/>
    </row>
    <row r="61" spans="1:17" ht="15" outlineLevel="1">
      <c r="A61" s="155">
        <v>7</v>
      </c>
      <c r="B61" s="163" t="s">
        <v>202</v>
      </c>
      <c r="C61" s="157">
        <v>7.48E-05</v>
      </c>
      <c r="D61" s="157">
        <v>7.500000000000001E-05</v>
      </c>
      <c r="E61" s="166">
        <v>0</v>
      </c>
      <c r="F61" s="193">
        <v>778414.45</v>
      </c>
      <c r="G61" s="160">
        <v>7.3E-05</v>
      </c>
      <c r="H61" s="160">
        <v>7.2E-05</v>
      </c>
      <c r="I61" s="168">
        <v>0</v>
      </c>
      <c r="J61" s="194">
        <v>735380.53</v>
      </c>
      <c r="K61" s="162">
        <v>-43033.919999999925</v>
      </c>
      <c r="L61" s="145"/>
      <c r="M61" s="306"/>
      <c r="N61" s="262"/>
      <c r="O61" s="251"/>
      <c r="P61" s="145"/>
      <c r="Q61" s="145"/>
    </row>
    <row r="62" spans="1:17" ht="15" outlineLevel="1">
      <c r="A62" s="155">
        <v>8</v>
      </c>
      <c r="B62" s="163" t="s">
        <v>181</v>
      </c>
      <c r="C62" s="157">
        <v>2E-05</v>
      </c>
      <c r="D62" s="157">
        <v>2E-05</v>
      </c>
      <c r="E62" s="166">
        <v>0</v>
      </c>
      <c r="F62" s="166">
        <v>203055.52</v>
      </c>
      <c r="G62" s="160">
        <v>0</v>
      </c>
      <c r="H62" s="160">
        <v>0</v>
      </c>
      <c r="I62" s="168">
        <v>0</v>
      </c>
      <c r="J62" s="168">
        <v>767.12</v>
      </c>
      <c r="K62" s="168">
        <v>-202288.4</v>
      </c>
      <c r="L62" s="145"/>
      <c r="M62" s="306"/>
      <c r="N62" s="262"/>
      <c r="O62" s="251"/>
      <c r="P62" s="145"/>
      <c r="Q62" s="145"/>
    </row>
    <row r="63" spans="1:17" ht="15" outlineLevel="1">
      <c r="A63" s="155">
        <v>9</v>
      </c>
      <c r="B63" s="163" t="s">
        <v>182</v>
      </c>
      <c r="C63" s="157">
        <v>0.002256</v>
      </c>
      <c r="D63" s="157">
        <v>0.002248</v>
      </c>
      <c r="E63" s="166">
        <v>0</v>
      </c>
      <c r="F63" s="193">
        <v>23053176.599999998</v>
      </c>
      <c r="G63" s="160">
        <v>0.00226</v>
      </c>
      <c r="H63" s="160">
        <v>0.002252</v>
      </c>
      <c r="I63" s="168">
        <v>0</v>
      </c>
      <c r="J63" s="194">
        <v>22982526.200000003</v>
      </c>
      <c r="K63" s="162">
        <v>-70650.39999999478</v>
      </c>
      <c r="L63" s="145"/>
      <c r="M63" s="306"/>
      <c r="N63" s="262"/>
      <c r="O63" s="251"/>
      <c r="P63" s="145"/>
      <c r="Q63" s="145"/>
    </row>
    <row r="64" spans="1:17" s="340" customFormat="1" ht="22.5" outlineLevel="1">
      <c r="A64" s="155"/>
      <c r="B64" s="177" t="s">
        <v>257</v>
      </c>
      <c r="C64" s="157">
        <v>0.000913</v>
      </c>
      <c r="D64" s="157">
        <v>0.00091</v>
      </c>
      <c r="E64" s="166">
        <v>0</v>
      </c>
      <c r="F64" s="166">
        <v>9327606.8</v>
      </c>
      <c r="G64" s="167">
        <v>0.000811</v>
      </c>
      <c r="H64" s="167">
        <v>0.000809</v>
      </c>
      <c r="I64" s="168">
        <v>0</v>
      </c>
      <c r="J64" s="168">
        <v>8251718.76</v>
      </c>
      <c r="K64" s="168">
        <v>-1075888.040000001</v>
      </c>
      <c r="L64" s="145"/>
      <c r="M64" s="306"/>
      <c r="N64" s="262"/>
      <c r="O64" s="251"/>
      <c r="P64" s="145"/>
      <c r="Q64" s="145"/>
    </row>
    <row r="65" spans="1:17" ht="15" outlineLevel="1">
      <c r="A65" s="155"/>
      <c r="B65" s="177" t="s">
        <v>213</v>
      </c>
      <c r="C65" s="165">
        <v>0.001011</v>
      </c>
      <c r="D65" s="165">
        <v>0.001007</v>
      </c>
      <c r="E65" s="166">
        <v>0</v>
      </c>
      <c r="F65" s="166">
        <v>10329582.9</v>
      </c>
      <c r="G65" s="167">
        <v>0.001008</v>
      </c>
      <c r="H65" s="167">
        <v>0.001005</v>
      </c>
      <c r="I65" s="168">
        <v>0</v>
      </c>
      <c r="J65" s="168">
        <v>10254591.05</v>
      </c>
      <c r="K65" s="168">
        <v>-74991.84999999963</v>
      </c>
      <c r="L65" s="145"/>
      <c r="M65" s="306"/>
      <c r="N65" s="262"/>
      <c r="O65" s="251"/>
      <c r="P65" s="145"/>
      <c r="Q65" s="145"/>
    </row>
    <row r="66" spans="1:17" ht="15" outlineLevel="1">
      <c r="A66" s="155"/>
      <c r="B66" s="177" t="s">
        <v>227</v>
      </c>
      <c r="C66" s="165">
        <v>8.4E-05</v>
      </c>
      <c r="D66" s="165">
        <v>8.3E-05</v>
      </c>
      <c r="E66" s="166">
        <v>0</v>
      </c>
      <c r="F66" s="195">
        <v>856247.22</v>
      </c>
      <c r="G66" s="167">
        <v>8.4E-05</v>
      </c>
      <c r="H66" s="167">
        <v>8.4E-05</v>
      </c>
      <c r="I66" s="168">
        <v>0</v>
      </c>
      <c r="J66" s="168">
        <v>856247.22</v>
      </c>
      <c r="K66" s="168">
        <v>0</v>
      </c>
      <c r="L66" s="145"/>
      <c r="M66" s="306"/>
      <c r="N66" s="262"/>
      <c r="O66" s="251"/>
      <c r="P66" s="145"/>
      <c r="Q66" s="145"/>
    </row>
    <row r="67" spans="1:17" ht="22.5" outlineLevel="1">
      <c r="A67" s="155"/>
      <c r="B67" s="177" t="s">
        <v>197</v>
      </c>
      <c r="C67" s="165">
        <v>0.000101</v>
      </c>
      <c r="D67" s="165">
        <v>0.0001</v>
      </c>
      <c r="E67" s="166">
        <v>0</v>
      </c>
      <c r="F67" s="166">
        <v>1027752.33</v>
      </c>
      <c r="G67" s="167">
        <v>0.00023</v>
      </c>
      <c r="H67" s="167">
        <v>0.000229</v>
      </c>
      <c r="I67" s="168">
        <v>0</v>
      </c>
      <c r="J67" s="168">
        <v>2341223.42</v>
      </c>
      <c r="K67" s="168">
        <v>1313471.0899999999</v>
      </c>
      <c r="L67" s="145"/>
      <c r="M67" s="306"/>
      <c r="N67" s="262"/>
      <c r="O67" s="251"/>
      <c r="P67" s="145"/>
      <c r="Q67" s="145"/>
    </row>
    <row r="68" spans="1:17" ht="15" outlineLevel="1">
      <c r="A68" s="155"/>
      <c r="B68" s="177" t="s">
        <v>214</v>
      </c>
      <c r="C68" s="165">
        <v>4.9E-06</v>
      </c>
      <c r="D68" s="165">
        <v>4.88E-06</v>
      </c>
      <c r="E68" s="166">
        <v>0</v>
      </c>
      <c r="F68" s="195">
        <v>50055</v>
      </c>
      <c r="G68" s="167">
        <v>3.43E-06</v>
      </c>
      <c r="H68" s="167">
        <v>3.42E-06</v>
      </c>
      <c r="I68" s="168">
        <v>0</v>
      </c>
      <c r="J68" s="168">
        <v>34857</v>
      </c>
      <c r="K68" s="168">
        <v>-15198</v>
      </c>
      <c r="L68" s="145"/>
      <c r="M68" s="306"/>
      <c r="N68" s="262"/>
      <c r="O68" s="251"/>
      <c r="P68" s="145"/>
      <c r="Q68" s="145"/>
    </row>
    <row r="69" spans="1:17" ht="15" outlineLevel="1">
      <c r="A69" s="155"/>
      <c r="B69" s="177" t="s">
        <v>183</v>
      </c>
      <c r="C69" s="179">
        <v>0</v>
      </c>
      <c r="D69" s="179">
        <v>0</v>
      </c>
      <c r="E69" s="166">
        <v>0</v>
      </c>
      <c r="F69" s="166">
        <v>0</v>
      </c>
      <c r="G69" s="167">
        <v>0</v>
      </c>
      <c r="H69" s="167">
        <v>0</v>
      </c>
      <c r="I69" s="168">
        <v>0</v>
      </c>
      <c r="J69" s="168">
        <v>1483.3</v>
      </c>
      <c r="K69" s="168">
        <v>1483.3</v>
      </c>
      <c r="L69" s="145"/>
      <c r="M69" s="306"/>
      <c r="N69" s="262"/>
      <c r="O69" s="251"/>
      <c r="P69" s="145"/>
      <c r="Q69" s="145"/>
    </row>
    <row r="70" spans="1:17" s="340" customFormat="1" ht="15" outlineLevel="1">
      <c r="A70" s="155"/>
      <c r="B70" s="177" t="s">
        <v>258</v>
      </c>
      <c r="C70" s="157">
        <v>4.8E-05</v>
      </c>
      <c r="D70" s="157">
        <v>4.8E-05</v>
      </c>
      <c r="E70" s="166">
        <v>0</v>
      </c>
      <c r="F70" s="166">
        <v>495092.04</v>
      </c>
      <c r="G70" s="167">
        <v>3.7E-05</v>
      </c>
      <c r="H70" s="167">
        <v>3.7E-05</v>
      </c>
      <c r="I70" s="168">
        <v>0</v>
      </c>
      <c r="J70" s="168">
        <v>375489.04</v>
      </c>
      <c r="K70" s="168">
        <v>-119603</v>
      </c>
      <c r="L70" s="145"/>
      <c r="M70" s="306"/>
      <c r="N70" s="262"/>
      <c r="O70" s="251"/>
      <c r="P70" s="145"/>
      <c r="Q70" s="145"/>
    </row>
    <row r="71" spans="1:17" ht="15" outlineLevel="1">
      <c r="A71" s="155"/>
      <c r="B71" s="177" t="s">
        <v>184</v>
      </c>
      <c r="C71" s="165">
        <v>9.5E-05</v>
      </c>
      <c r="D71" s="165">
        <v>9.4E-05</v>
      </c>
      <c r="E71" s="166">
        <v>0</v>
      </c>
      <c r="F71" s="195">
        <v>966840.3099999999</v>
      </c>
      <c r="G71" s="167">
        <v>8.7E-05</v>
      </c>
      <c r="H71" s="167">
        <v>8.5E-05</v>
      </c>
      <c r="I71" s="168">
        <v>0</v>
      </c>
      <c r="J71" s="196">
        <v>866916.41</v>
      </c>
      <c r="K71" s="168">
        <v>-99923.8999999999</v>
      </c>
      <c r="L71" s="145"/>
      <c r="M71" s="306"/>
      <c r="N71" s="262"/>
      <c r="O71" s="251"/>
      <c r="P71" s="145"/>
      <c r="Q71" s="145"/>
    </row>
    <row r="72" spans="1:17" ht="15" outlineLevel="1">
      <c r="A72" s="197"/>
      <c r="B72" s="302" t="s">
        <v>162</v>
      </c>
      <c r="C72" s="165">
        <v>9.5E-05</v>
      </c>
      <c r="D72" s="165">
        <v>9.4E-05</v>
      </c>
      <c r="E72" s="200">
        <v>0</v>
      </c>
      <c r="F72" s="221">
        <v>966840.3099999999</v>
      </c>
      <c r="G72" s="167">
        <v>5.9E-05</v>
      </c>
      <c r="H72" s="167">
        <v>5.8E-05</v>
      </c>
      <c r="I72" s="198">
        <v>0</v>
      </c>
      <c r="J72" s="199">
        <v>596379.8400000001</v>
      </c>
      <c r="K72" s="168">
        <v>-370460.46999999986</v>
      </c>
      <c r="L72" s="145"/>
      <c r="M72" s="306"/>
      <c r="N72" s="262"/>
      <c r="O72" s="251"/>
      <c r="P72" s="145"/>
      <c r="Q72" s="145"/>
    </row>
    <row r="73" spans="1:17" ht="15" outlineLevel="1">
      <c r="A73" s="197"/>
      <c r="B73" s="302" t="s">
        <v>163</v>
      </c>
      <c r="C73" s="165">
        <v>0</v>
      </c>
      <c r="D73" s="165">
        <v>0</v>
      </c>
      <c r="E73" s="169">
        <v>0</v>
      </c>
      <c r="F73" s="166">
        <v>0</v>
      </c>
      <c r="G73" s="167">
        <v>2.8E-05</v>
      </c>
      <c r="H73" s="167">
        <v>2.7E-05</v>
      </c>
      <c r="I73" s="170">
        <v>56802.000923826316</v>
      </c>
      <c r="J73" s="168">
        <v>270536.57</v>
      </c>
      <c r="K73" s="168">
        <v>270536.57</v>
      </c>
      <c r="L73" s="145"/>
      <c r="M73" s="306"/>
      <c r="N73" s="252"/>
      <c r="O73" s="251"/>
      <c r="P73" s="145"/>
      <c r="Q73" s="145"/>
    </row>
    <row r="74" spans="1:17" ht="15" outlineLevel="1">
      <c r="A74" s="201" t="s">
        <v>141</v>
      </c>
      <c r="B74" s="202" t="s">
        <v>185</v>
      </c>
      <c r="C74" s="203">
        <v>0.9999999999999998</v>
      </c>
      <c r="D74" s="203">
        <v>0.9965528216223423</v>
      </c>
      <c r="E74" s="204"/>
      <c r="F74" s="205">
        <v>10219444079.679998</v>
      </c>
      <c r="G74" s="206">
        <v>0.9999999999999998</v>
      </c>
      <c r="H74" s="206">
        <v>0.9966683295271619</v>
      </c>
      <c r="I74" s="207"/>
      <c r="J74" s="208">
        <v>10171031376.91</v>
      </c>
      <c r="K74" s="208">
        <v>-48412702.76999855</v>
      </c>
      <c r="L74" s="183">
        <v>0</v>
      </c>
      <c r="M74" s="145"/>
      <c r="N74" s="252"/>
      <c r="O74" s="250"/>
      <c r="P74" s="145"/>
      <c r="Q74" s="145"/>
    </row>
    <row r="75" spans="1:17" ht="15" outlineLevel="1">
      <c r="A75" s="145"/>
      <c r="B75" s="145" t="s">
        <v>225</v>
      </c>
      <c r="C75" s="145"/>
      <c r="D75" s="145"/>
      <c r="E75" s="145"/>
      <c r="F75" s="145"/>
      <c r="G75" s="145"/>
      <c r="H75" s="145"/>
      <c r="I75" s="145"/>
      <c r="J75" s="222"/>
      <c r="K75" s="145"/>
      <c r="L75" s="145"/>
      <c r="M75" s="145"/>
      <c r="N75" s="250"/>
      <c r="O75" s="251"/>
      <c r="P75" s="145"/>
      <c r="Q75" s="145"/>
    </row>
    <row r="76" spans="1:17" ht="15" outlineLevel="1">
      <c r="A76" s="145"/>
      <c r="B76" s="145"/>
      <c r="C76" s="145"/>
      <c r="D76" s="145"/>
      <c r="E76" s="145"/>
      <c r="F76" s="145"/>
      <c r="G76" s="145"/>
      <c r="H76" s="145"/>
      <c r="I76" s="145"/>
      <c r="J76" s="145"/>
      <c r="K76" s="145"/>
      <c r="L76" s="145"/>
      <c r="M76" s="145"/>
      <c r="N76" s="250"/>
      <c r="O76" s="250"/>
      <c r="P76" s="145"/>
      <c r="Q76" s="145"/>
    </row>
    <row r="77" spans="1:17" ht="15" outlineLevel="1">
      <c r="A77" s="228"/>
      <c r="B77" s="229" t="s">
        <v>186</v>
      </c>
      <c r="C77" s="228"/>
      <c r="D77" s="228"/>
      <c r="E77" s="228"/>
      <c r="F77" s="230"/>
      <c r="G77" s="228"/>
      <c r="H77" s="228"/>
      <c r="I77" s="228"/>
      <c r="J77" s="228"/>
      <c r="K77" s="228"/>
      <c r="L77" s="228"/>
      <c r="M77" s="228"/>
      <c r="N77" s="250"/>
      <c r="O77" s="250"/>
      <c r="P77" s="228"/>
      <c r="Q77" s="228"/>
    </row>
    <row r="78" spans="1:17" ht="15" outlineLevel="1">
      <c r="A78" s="145"/>
      <c r="B78" s="145"/>
      <c r="C78" s="145"/>
      <c r="D78" s="145"/>
      <c r="E78" s="145"/>
      <c r="F78" s="145"/>
      <c r="G78" s="145"/>
      <c r="H78" s="145"/>
      <c r="I78" s="145"/>
      <c r="J78" s="145"/>
      <c r="K78" s="145"/>
      <c r="L78" s="145"/>
      <c r="M78" s="145"/>
      <c r="N78" s="250"/>
      <c r="O78" s="250"/>
      <c r="P78" s="145"/>
      <c r="Q78" s="145"/>
    </row>
    <row r="79" spans="1:17" ht="15" outlineLevel="1">
      <c r="A79" s="145"/>
      <c r="B79" s="209" t="s">
        <v>187</v>
      </c>
      <c r="C79" s="304">
        <v>43553</v>
      </c>
      <c r="D79" s="304">
        <v>43465</v>
      </c>
      <c r="E79" s="210" t="s">
        <v>61</v>
      </c>
      <c r="F79" s="145"/>
      <c r="G79" s="145"/>
      <c r="H79" s="145"/>
      <c r="I79" s="145"/>
      <c r="J79" s="145"/>
      <c r="K79" s="145"/>
      <c r="L79" s="145"/>
      <c r="M79" s="145"/>
      <c r="N79" s="145"/>
      <c r="O79" s="145"/>
      <c r="P79" s="145"/>
      <c r="Q79" s="145"/>
    </row>
    <row r="80" spans="1:17" ht="15" outlineLevel="1">
      <c r="A80" s="145"/>
      <c r="B80" s="211"/>
      <c r="C80" s="211"/>
      <c r="D80" s="211"/>
      <c r="E80" s="211"/>
      <c r="F80" s="145"/>
      <c r="G80" s="145"/>
      <c r="H80" s="145"/>
      <c r="I80" s="145"/>
      <c r="J80" s="145"/>
      <c r="K80" s="145"/>
      <c r="L80" s="145"/>
      <c r="M80" s="145"/>
      <c r="N80" s="145"/>
      <c r="O80" s="145"/>
      <c r="P80" s="145"/>
      <c r="Q80" s="145"/>
    </row>
    <row r="81" spans="1:17" ht="15" outlineLevel="1">
      <c r="A81" s="145"/>
      <c r="B81" s="211" t="s">
        <v>188</v>
      </c>
      <c r="C81" s="194">
        <v>10171031376.910002</v>
      </c>
      <c r="D81" s="194">
        <v>10219444079.68</v>
      </c>
      <c r="E81" s="162">
        <v>-48412702.76999855</v>
      </c>
      <c r="F81" s="145"/>
      <c r="G81" s="145"/>
      <c r="H81" s="145"/>
      <c r="I81" s="145"/>
      <c r="J81" s="145"/>
      <c r="K81" s="145"/>
      <c r="L81" s="145"/>
      <c r="M81" s="145"/>
      <c r="N81" s="145"/>
      <c r="O81" s="145"/>
      <c r="P81" s="145"/>
      <c r="Q81" s="145"/>
    </row>
    <row r="82" spans="1:17" ht="15" outlineLevel="1">
      <c r="A82" s="145"/>
      <c r="B82" s="212" t="s">
        <v>189</v>
      </c>
      <c r="C82" s="213">
        <v>7167442485</v>
      </c>
      <c r="D82" s="213">
        <v>7250158347</v>
      </c>
      <c r="E82" s="214">
        <v>-82715862</v>
      </c>
      <c r="F82" s="145"/>
      <c r="G82" s="145"/>
      <c r="H82" s="145"/>
      <c r="I82" s="145"/>
      <c r="J82" s="145"/>
      <c r="K82" s="145"/>
      <c r="L82" s="145"/>
      <c r="M82" s="145"/>
      <c r="N82" s="145"/>
      <c r="O82" s="145"/>
      <c r="P82" s="145"/>
      <c r="Q82" s="145"/>
    </row>
    <row r="83" spans="1:17" ht="15" outlineLevel="1">
      <c r="A83" s="145"/>
      <c r="B83" s="207" t="s">
        <v>190</v>
      </c>
      <c r="C83" s="238">
        <v>1.419</v>
      </c>
      <c r="D83" s="215">
        <v>1.4095</v>
      </c>
      <c r="E83" s="216">
        <v>0.009500000000000064</v>
      </c>
      <c r="F83" s="145"/>
      <c r="G83" s="145"/>
      <c r="H83" s="145"/>
      <c r="I83" s="145"/>
      <c r="J83" s="145"/>
      <c r="K83" s="145"/>
      <c r="L83" s="145"/>
      <c r="M83" s="145"/>
      <c r="N83" s="145"/>
      <c r="O83" s="145"/>
      <c r="P83" s="145"/>
      <c r="Q83" s="145"/>
    </row>
    <row r="84" spans="1:17" ht="15" outlineLevel="1">
      <c r="A84" s="22"/>
      <c r="B84" s="22"/>
      <c r="C84" s="22"/>
      <c r="D84" s="22"/>
      <c r="E84" s="22"/>
      <c r="F84" s="22"/>
      <c r="G84" s="22"/>
      <c r="H84" s="22"/>
      <c r="I84" s="22"/>
      <c r="J84" s="22"/>
      <c r="K84" s="22"/>
      <c r="L84" s="22"/>
      <c r="M84" s="22"/>
      <c r="N84" s="22"/>
      <c r="O84" s="22"/>
      <c r="P84" s="28"/>
      <c r="Q84" s="22"/>
    </row>
    <row r="85" spans="1:17" ht="15">
      <c r="A85" s="22"/>
      <c r="B85" s="22"/>
      <c r="C85" s="22"/>
      <c r="D85" s="22"/>
      <c r="E85" s="22"/>
      <c r="F85" s="22"/>
      <c r="G85" s="22"/>
      <c r="H85" s="22"/>
      <c r="I85" s="22"/>
      <c r="J85" s="22"/>
      <c r="K85" s="22"/>
      <c r="L85" s="22"/>
      <c r="M85" s="22"/>
      <c r="N85" s="22"/>
      <c r="O85" s="22"/>
      <c r="P85" s="28"/>
      <c r="Q85" s="22"/>
    </row>
    <row r="86" spans="1:17" ht="15.75">
      <c r="A86" s="22"/>
      <c r="B86" s="61" t="s">
        <v>275</v>
      </c>
      <c r="C86" s="58"/>
      <c r="D86" s="59"/>
      <c r="E86" s="62"/>
      <c r="F86" s="63"/>
      <c r="G86" s="63"/>
      <c r="H86" s="63"/>
      <c r="I86" s="63"/>
      <c r="J86" s="63"/>
      <c r="K86" s="63"/>
      <c r="L86" s="22"/>
      <c r="M86" s="22"/>
      <c r="N86" s="22"/>
      <c r="O86" s="22"/>
      <c r="P86" s="28"/>
      <c r="Q86" s="22"/>
    </row>
    <row r="87" spans="1:17" ht="15">
      <c r="A87" s="22"/>
      <c r="B87" s="280"/>
      <c r="C87" s="22"/>
      <c r="D87" s="22"/>
      <c r="E87" s="22"/>
      <c r="F87" s="22"/>
      <c r="G87" s="22"/>
      <c r="H87" s="22"/>
      <c r="I87" s="22"/>
      <c r="J87" s="22"/>
      <c r="K87" s="22"/>
      <c r="L87" s="22"/>
      <c r="M87" s="22"/>
      <c r="N87" s="22"/>
      <c r="O87" s="22"/>
      <c r="P87" s="28"/>
      <c r="Q87" s="22"/>
    </row>
    <row r="88" spans="1:17" ht="15">
      <c r="A88" s="22"/>
      <c r="B88" s="282" t="s">
        <v>16</v>
      </c>
      <c r="C88" s="233"/>
      <c r="D88" s="233"/>
      <c r="E88" s="233"/>
      <c r="F88" s="233"/>
      <c r="G88" s="233"/>
      <c r="H88" s="233"/>
      <c r="I88" s="233"/>
      <c r="J88" s="233"/>
      <c r="K88" s="233"/>
      <c r="L88" s="22"/>
      <c r="M88" s="22"/>
      <c r="N88" s="22"/>
      <c r="O88" s="22"/>
      <c r="P88" s="28"/>
      <c r="Q88" s="22"/>
    </row>
    <row r="89" spans="1:17" ht="15">
      <c r="A89" s="22"/>
      <c r="B89" s="283"/>
      <c r="C89" s="64"/>
      <c r="D89" s="64"/>
      <c r="E89" s="64"/>
      <c r="F89" s="64"/>
      <c r="G89" s="64"/>
      <c r="H89" s="64"/>
      <c r="I89" s="64"/>
      <c r="J89" s="64"/>
      <c r="K89" s="64"/>
      <c r="L89" s="22"/>
      <c r="M89" s="22"/>
      <c r="N89" s="22"/>
      <c r="O89" s="22"/>
      <c r="P89" s="28"/>
      <c r="Q89" s="22"/>
    </row>
    <row r="90" spans="1:17" ht="15">
      <c r="A90" s="22"/>
      <c r="B90" s="283" t="s">
        <v>195</v>
      </c>
      <c r="C90" s="64"/>
      <c r="D90" s="64"/>
      <c r="E90" s="64"/>
      <c r="F90" s="64"/>
      <c r="G90" s="64"/>
      <c r="H90" s="64"/>
      <c r="I90" s="64"/>
      <c r="J90" s="64"/>
      <c r="K90" s="64"/>
      <c r="L90" s="22"/>
      <c r="M90" s="22"/>
      <c r="N90" s="22"/>
      <c r="O90" s="22"/>
      <c r="P90" s="28"/>
      <c r="Q90" s="22"/>
    </row>
    <row r="91" spans="1:17" ht="12.75" customHeight="1">
      <c r="A91" s="22"/>
      <c r="B91" s="30"/>
      <c r="C91" s="29"/>
      <c r="D91" s="29"/>
      <c r="E91" s="29"/>
      <c r="F91" s="29"/>
      <c r="G91" s="29"/>
      <c r="H91" s="29"/>
      <c r="I91" s="29"/>
      <c r="J91" s="29"/>
      <c r="K91" s="29"/>
      <c r="L91" s="22"/>
      <c r="M91" s="22"/>
      <c r="N91" s="22"/>
      <c r="O91" s="22"/>
      <c r="P91" s="28"/>
      <c r="Q91" s="22"/>
    </row>
    <row r="92" spans="1:27" ht="33">
      <c r="A92" s="31"/>
      <c r="B92" s="65" t="s">
        <v>17</v>
      </c>
      <c r="C92" s="66" t="s">
        <v>18</v>
      </c>
      <c r="D92" s="66" t="s">
        <v>19</v>
      </c>
      <c r="E92" s="66" t="s">
        <v>42</v>
      </c>
      <c r="F92" s="66" t="s">
        <v>24</v>
      </c>
      <c r="G92" s="66" t="s">
        <v>25</v>
      </c>
      <c r="H92" s="66" t="s">
        <v>92</v>
      </c>
      <c r="I92" s="66" t="s">
        <v>93</v>
      </c>
      <c r="J92" s="66" t="s">
        <v>43</v>
      </c>
      <c r="K92" s="66" t="s">
        <v>44</v>
      </c>
      <c r="L92" s="65" t="s">
        <v>91</v>
      </c>
      <c r="M92" s="31"/>
      <c r="N92" s="31"/>
      <c r="O92" s="32" t="s">
        <v>94</v>
      </c>
      <c r="P92" s="33" t="s">
        <v>59</v>
      </c>
      <c r="Q92" s="34"/>
      <c r="R92" s="4"/>
      <c r="S92" s="4"/>
      <c r="U92" s="4"/>
      <c r="V92" s="4"/>
      <c r="W92" s="4"/>
      <c r="X92" s="4"/>
      <c r="Y92" s="4"/>
      <c r="Z92" s="3"/>
      <c r="AA92" s="3"/>
    </row>
    <row r="93" spans="1:27" ht="15">
      <c r="A93" s="31"/>
      <c r="B93" s="284" t="s">
        <v>228</v>
      </c>
      <c r="C93" s="285" t="s">
        <v>105</v>
      </c>
      <c r="D93" s="286">
        <v>43553</v>
      </c>
      <c r="E93" s="287">
        <v>72884714</v>
      </c>
      <c r="F93" s="269">
        <v>0.5</v>
      </c>
      <c r="G93" s="288">
        <v>2.26</v>
      </c>
      <c r="H93" s="289">
        <v>164719453.64</v>
      </c>
      <c r="I93" s="129">
        <v>0.1021</v>
      </c>
      <c r="J93" s="334">
        <v>0.016141</v>
      </c>
      <c r="K93" s="334">
        <v>0.016195</v>
      </c>
      <c r="L93" s="269" t="s">
        <v>206</v>
      </c>
      <c r="M93" s="22"/>
      <c r="N93" s="31"/>
      <c r="O93" s="35">
        <v>164719453.64</v>
      </c>
      <c r="P93" s="36">
        <v>0</v>
      </c>
      <c r="Q93" s="22"/>
      <c r="R93" s="13"/>
      <c r="S93" s="9"/>
      <c r="T93" s="7"/>
      <c r="U93" s="253"/>
      <c r="V93" s="7"/>
      <c r="W93" s="4"/>
      <c r="X93" s="2"/>
      <c r="Y93" s="9"/>
      <c r="Z93" s="3"/>
      <c r="AA93" s="3"/>
    </row>
    <row r="94" spans="1:27" ht="15">
      <c r="A94" s="31"/>
      <c r="B94" s="290" t="s">
        <v>229</v>
      </c>
      <c r="C94" s="291" t="s">
        <v>68</v>
      </c>
      <c r="D94" s="286">
        <v>43553</v>
      </c>
      <c r="E94" s="292">
        <v>12449590</v>
      </c>
      <c r="F94" s="278">
        <v>1</v>
      </c>
      <c r="G94" s="293">
        <v>13</v>
      </c>
      <c r="H94" s="294">
        <v>161844670</v>
      </c>
      <c r="I94" s="130">
        <v>0.0178</v>
      </c>
      <c r="J94" s="335">
        <v>0.015859</v>
      </c>
      <c r="K94" s="335">
        <v>0.015912</v>
      </c>
      <c r="L94" s="269" t="s">
        <v>206</v>
      </c>
      <c r="M94" s="22"/>
      <c r="N94" s="31"/>
      <c r="O94" s="35">
        <v>161844670</v>
      </c>
      <c r="P94" s="36">
        <v>0</v>
      </c>
      <c r="Q94" s="22"/>
      <c r="S94" s="9"/>
      <c r="T94" s="7"/>
      <c r="U94" s="253"/>
      <c r="V94" s="7"/>
      <c r="W94" s="4"/>
      <c r="X94" s="2"/>
      <c r="Y94" s="9"/>
      <c r="Z94" s="3"/>
      <c r="AA94" s="3"/>
    </row>
    <row r="95" spans="1:27" ht="15">
      <c r="A95" s="22"/>
      <c r="B95" s="300" t="s">
        <v>55</v>
      </c>
      <c r="C95" s="296" t="s">
        <v>97</v>
      </c>
      <c r="D95" s="286">
        <v>43511</v>
      </c>
      <c r="E95" s="292">
        <v>2622273</v>
      </c>
      <c r="F95" s="278">
        <v>0.1</v>
      </c>
      <c r="G95" s="293">
        <v>0.165</v>
      </c>
      <c r="H95" s="294">
        <v>432675.05</v>
      </c>
      <c r="I95" s="130">
        <v>0.0118</v>
      </c>
      <c r="J95" s="335">
        <v>4.2E-05</v>
      </c>
      <c r="K95" s="335">
        <v>4.3E-05</v>
      </c>
      <c r="L95" s="269" t="s">
        <v>207</v>
      </c>
      <c r="M95" s="22"/>
      <c r="N95" s="22"/>
      <c r="O95" s="35">
        <v>432675.04500000004</v>
      </c>
      <c r="P95" s="36">
        <v>-0.004999999946448952</v>
      </c>
      <c r="Q95" s="22" t="s">
        <v>224</v>
      </c>
      <c r="R95" s="8"/>
      <c r="S95" s="265"/>
      <c r="T95" s="7"/>
      <c r="U95" s="240"/>
      <c r="V95" s="7"/>
      <c r="W95" s="4"/>
      <c r="X95" s="92"/>
      <c r="Y95" s="12"/>
      <c r="Z95" s="11"/>
      <c r="AA95" s="11"/>
    </row>
    <row r="96" spans="1:27" ht="15">
      <c r="A96" s="22"/>
      <c r="B96" s="300" t="s">
        <v>56</v>
      </c>
      <c r="C96" s="296" t="s">
        <v>95</v>
      </c>
      <c r="D96" s="286">
        <v>43545</v>
      </c>
      <c r="E96" s="292">
        <v>60054</v>
      </c>
      <c r="F96" s="278">
        <v>11.6</v>
      </c>
      <c r="G96" s="293">
        <v>6</v>
      </c>
      <c r="H96" s="294">
        <v>360324</v>
      </c>
      <c r="I96" s="130">
        <v>0.1251</v>
      </c>
      <c r="J96" s="335">
        <v>3.5E-05</v>
      </c>
      <c r="K96" s="335">
        <v>3.5E-05</v>
      </c>
      <c r="L96" s="269" t="s">
        <v>207</v>
      </c>
      <c r="M96" s="22"/>
      <c r="N96" s="31"/>
      <c r="O96" s="35">
        <v>360324</v>
      </c>
      <c r="P96" s="36">
        <v>0</v>
      </c>
      <c r="Q96" s="22" t="s">
        <v>224</v>
      </c>
      <c r="R96" s="8"/>
      <c r="S96" s="5"/>
      <c r="T96" s="7"/>
      <c r="W96" s="4"/>
      <c r="X96" s="92"/>
      <c r="Y96" s="12"/>
      <c r="Z96" s="11"/>
      <c r="AA96" s="11"/>
    </row>
    <row r="97" spans="1:27" ht="15">
      <c r="A97" s="31"/>
      <c r="B97" s="290" t="s">
        <v>82</v>
      </c>
      <c r="C97" s="291" t="s">
        <v>80</v>
      </c>
      <c r="D97" s="286">
        <v>43553</v>
      </c>
      <c r="E97" s="292">
        <v>5663548078</v>
      </c>
      <c r="F97" s="274">
        <v>0.1</v>
      </c>
      <c r="G97" s="293">
        <v>0.357</v>
      </c>
      <c r="H97" s="294">
        <v>2021886663.85</v>
      </c>
      <c r="I97" s="130">
        <v>0.0999</v>
      </c>
      <c r="J97" s="335">
        <v>0.198126</v>
      </c>
      <c r="K97" s="335">
        <v>0.198789</v>
      </c>
      <c r="L97" s="269" t="s">
        <v>206</v>
      </c>
      <c r="M97" s="22"/>
      <c r="N97" s="31"/>
      <c r="O97" s="35">
        <v>2021886663.846</v>
      </c>
      <c r="P97" s="36">
        <v>-0.003999948501586914</v>
      </c>
      <c r="Q97" s="22"/>
      <c r="S97" s="9"/>
      <c r="T97" s="7"/>
      <c r="U97" s="253"/>
      <c r="V97" s="7"/>
      <c r="W97" s="4"/>
      <c r="X97" s="2"/>
      <c r="Y97" s="9"/>
      <c r="Z97" s="3"/>
      <c r="AA97" s="3"/>
    </row>
    <row r="98" spans="1:27" ht="15">
      <c r="A98" s="31"/>
      <c r="B98" s="290" t="s">
        <v>84</v>
      </c>
      <c r="C98" s="291" t="s">
        <v>106</v>
      </c>
      <c r="D98" s="286">
        <v>43543</v>
      </c>
      <c r="E98" s="292">
        <v>1311691</v>
      </c>
      <c r="F98" s="274">
        <v>2.5</v>
      </c>
      <c r="G98" s="293">
        <v>17.3</v>
      </c>
      <c r="H98" s="294">
        <v>22692254.3</v>
      </c>
      <c r="I98" s="130">
        <v>0.1887</v>
      </c>
      <c r="J98" s="335">
        <v>0.002224</v>
      </c>
      <c r="K98" s="335">
        <v>0.002231</v>
      </c>
      <c r="L98" s="269" t="s">
        <v>207</v>
      </c>
      <c r="M98" s="22"/>
      <c r="N98" s="31"/>
      <c r="O98" s="35">
        <v>22692254.3</v>
      </c>
      <c r="P98" s="36">
        <v>0</v>
      </c>
      <c r="Q98" s="22" t="s">
        <v>224</v>
      </c>
      <c r="S98" s="9"/>
      <c r="T98" s="7"/>
      <c r="U98" s="253"/>
      <c r="V98" s="7"/>
      <c r="W98" s="4"/>
      <c r="X98" s="2"/>
      <c r="Y98" s="9"/>
      <c r="Z98" s="3"/>
      <c r="AA98" s="3"/>
    </row>
    <row r="99" spans="1:27" s="267" customFormat="1" ht="15">
      <c r="A99" s="22"/>
      <c r="B99" s="295" t="s">
        <v>57</v>
      </c>
      <c r="C99" s="291" t="s">
        <v>205</v>
      </c>
      <c r="D99" s="286">
        <v>43553</v>
      </c>
      <c r="E99" s="292">
        <v>21268355</v>
      </c>
      <c r="F99" s="274">
        <v>10</v>
      </c>
      <c r="G99" s="293">
        <v>9.73</v>
      </c>
      <c r="H99" s="294">
        <v>206941094.15</v>
      </c>
      <c r="I99" s="130">
        <v>0.0705</v>
      </c>
      <c r="J99" s="335">
        <v>0.020278</v>
      </c>
      <c r="K99" s="335">
        <v>0.020346</v>
      </c>
      <c r="L99" s="269" t="s">
        <v>206</v>
      </c>
      <c r="M99" s="22"/>
      <c r="N99" s="31"/>
      <c r="O99" s="35">
        <v>206941094.15</v>
      </c>
      <c r="P99" s="36">
        <v>0</v>
      </c>
      <c r="Q99" s="22"/>
      <c r="R99" s="8"/>
      <c r="S99" s="9"/>
      <c r="T99" s="7"/>
      <c r="U99" s="91"/>
      <c r="V99" s="7"/>
      <c r="W99" s="4"/>
      <c r="Y99" s="12"/>
      <c r="Z99" s="11"/>
      <c r="AA99" s="11"/>
    </row>
    <row r="100" spans="1:27" ht="15">
      <c r="A100" s="37"/>
      <c r="B100" s="69" t="s">
        <v>1</v>
      </c>
      <c r="C100" s="70"/>
      <c r="D100" s="71"/>
      <c r="E100" s="71"/>
      <c r="F100" s="72"/>
      <c r="G100" s="73"/>
      <c r="H100" s="74">
        <v>2578877134.9900002</v>
      </c>
      <c r="I100" s="75"/>
      <c r="J100" s="336">
        <v>0.252705</v>
      </c>
      <c r="K100" s="336">
        <v>0.25355099999999997</v>
      </c>
      <c r="L100" s="72"/>
      <c r="M100" s="37"/>
      <c r="N100" s="22"/>
      <c r="O100" s="38">
        <v>2578877134.9810004</v>
      </c>
      <c r="P100" s="33"/>
      <c r="Q100" s="34"/>
      <c r="S100" s="19">
        <v>1.4435197072115713E-06</v>
      </c>
      <c r="T100" s="19">
        <v>1.9254124977718945E-07</v>
      </c>
      <c r="U100" s="91"/>
      <c r="V100" s="4"/>
      <c r="W100" s="4"/>
      <c r="Y100" s="4"/>
      <c r="Z100" s="11"/>
      <c r="AA100" s="11"/>
    </row>
    <row r="101" spans="1:27" ht="15">
      <c r="A101" s="37"/>
      <c r="B101" s="242"/>
      <c r="C101" s="242"/>
      <c r="D101" s="242"/>
      <c r="E101" s="242"/>
      <c r="F101" s="242"/>
      <c r="G101" s="242"/>
      <c r="H101" s="246"/>
      <c r="I101" s="242"/>
      <c r="J101" s="333"/>
      <c r="K101" s="333"/>
      <c r="L101" s="242"/>
      <c r="M101" s="37"/>
      <c r="N101" s="37"/>
      <c r="O101" s="133">
        <v>0</v>
      </c>
      <c r="P101" s="33"/>
      <c r="Q101" s="43"/>
      <c r="S101" s="20"/>
      <c r="T101" s="20"/>
      <c r="U101" s="91"/>
      <c r="V101" s="2"/>
      <c r="W101" s="2"/>
      <c r="X101" s="2"/>
      <c r="Y101" s="4"/>
      <c r="Z101" s="11"/>
      <c r="AA101" s="11"/>
    </row>
    <row r="102" spans="1:27" ht="15">
      <c r="A102" s="37"/>
      <c r="B102" s="242"/>
      <c r="C102" s="242"/>
      <c r="D102" s="242"/>
      <c r="E102" s="242"/>
      <c r="F102" s="242"/>
      <c r="G102" s="242"/>
      <c r="H102" s="242"/>
      <c r="I102" s="242"/>
      <c r="J102" s="242"/>
      <c r="K102" s="242"/>
      <c r="L102" s="242"/>
      <c r="M102" s="37"/>
      <c r="N102" s="37"/>
      <c r="O102" s="34"/>
      <c r="P102" s="33"/>
      <c r="Q102" s="43"/>
      <c r="S102" s="20"/>
      <c r="T102" s="20"/>
      <c r="U102" s="4"/>
      <c r="V102" s="4"/>
      <c r="W102" s="4"/>
      <c r="X102" s="4"/>
      <c r="Y102" s="4"/>
      <c r="Z102" s="11"/>
      <c r="AA102" s="11"/>
    </row>
    <row r="103" spans="1:27" ht="15">
      <c r="A103" s="37"/>
      <c r="B103" s="64" t="s">
        <v>196</v>
      </c>
      <c r="C103" s="39"/>
      <c r="D103" s="40"/>
      <c r="E103" s="35"/>
      <c r="F103" s="37"/>
      <c r="G103" s="41"/>
      <c r="H103" s="35"/>
      <c r="I103" s="44"/>
      <c r="J103" s="45"/>
      <c r="K103" s="46"/>
      <c r="L103" s="37"/>
      <c r="M103" s="37"/>
      <c r="N103" s="37"/>
      <c r="O103" s="34"/>
      <c r="P103" s="33"/>
      <c r="Q103" s="34"/>
      <c r="R103" s="4"/>
      <c r="S103" s="20"/>
      <c r="T103" s="20"/>
      <c r="U103" s="4"/>
      <c r="V103" s="4"/>
      <c r="W103" s="4"/>
      <c r="X103" s="4"/>
      <c r="Y103" s="4"/>
      <c r="Z103" s="11"/>
      <c r="AA103" s="11"/>
    </row>
    <row r="104" spans="1:27" ht="15">
      <c r="A104" s="37"/>
      <c r="B104" s="47"/>
      <c r="C104" s="39"/>
      <c r="D104" s="40"/>
      <c r="E104" s="35"/>
      <c r="F104" s="37"/>
      <c r="G104" s="41"/>
      <c r="H104" s="35"/>
      <c r="I104" s="44"/>
      <c r="J104" s="45"/>
      <c r="K104" s="46"/>
      <c r="L104" s="37"/>
      <c r="M104" s="37"/>
      <c r="N104" s="37"/>
      <c r="O104" s="34"/>
      <c r="P104" s="33"/>
      <c r="Q104" s="34"/>
      <c r="R104" s="4"/>
      <c r="S104" s="20"/>
      <c r="T104" s="20"/>
      <c r="U104" s="4"/>
      <c r="V104" s="4"/>
      <c r="W104" s="4"/>
      <c r="X104" s="4"/>
      <c r="Y104" s="4"/>
      <c r="Z104" s="11"/>
      <c r="AA104" s="11"/>
    </row>
    <row r="105" spans="1:27" ht="33">
      <c r="A105" s="31"/>
      <c r="B105" s="65" t="s">
        <v>17</v>
      </c>
      <c r="C105" s="66" t="s">
        <v>18</v>
      </c>
      <c r="D105" s="66" t="s">
        <v>19</v>
      </c>
      <c r="E105" s="66" t="s">
        <v>42</v>
      </c>
      <c r="F105" s="66" t="s">
        <v>24</v>
      </c>
      <c r="G105" s="66" t="s">
        <v>25</v>
      </c>
      <c r="H105" s="66" t="s">
        <v>92</v>
      </c>
      <c r="I105" s="134" t="s">
        <v>93</v>
      </c>
      <c r="J105" s="66" t="s">
        <v>43</v>
      </c>
      <c r="K105" s="66" t="s">
        <v>44</v>
      </c>
      <c r="L105" s="65" t="s">
        <v>91</v>
      </c>
      <c r="M105" s="31"/>
      <c r="N105" s="31"/>
      <c r="O105" s="32"/>
      <c r="P105" s="33"/>
      <c r="Q105" s="34"/>
      <c r="R105" s="4"/>
      <c r="S105" s="21"/>
      <c r="T105" s="21"/>
      <c r="U105" s="4"/>
      <c r="V105" s="4"/>
      <c r="W105" s="4"/>
      <c r="X105" s="4"/>
      <c r="Y105" s="4"/>
      <c r="Z105" s="3"/>
      <c r="AA105" s="3"/>
    </row>
    <row r="106" spans="1:27" s="340" customFormat="1" ht="33">
      <c r="A106" s="31"/>
      <c r="B106" s="297" t="s">
        <v>12</v>
      </c>
      <c r="C106" s="298" t="s">
        <v>96</v>
      </c>
      <c r="D106" s="286">
        <v>42776</v>
      </c>
      <c r="E106" s="287">
        <v>89249</v>
      </c>
      <c r="F106" s="299">
        <v>2.5</v>
      </c>
      <c r="G106" s="288">
        <v>128.7846</v>
      </c>
      <c r="H106" s="289">
        <v>11493896.77</v>
      </c>
      <c r="I106" s="129">
        <v>0.7189</v>
      </c>
      <c r="J106" s="334">
        <v>0.001126</v>
      </c>
      <c r="K106" s="334">
        <v>0.00113</v>
      </c>
      <c r="L106" s="269" t="s">
        <v>265</v>
      </c>
      <c r="M106" s="22"/>
      <c r="N106" s="31"/>
      <c r="O106" s="35">
        <v>11493896.765400002</v>
      </c>
      <c r="P106" s="36">
        <v>-0.004599997773766518</v>
      </c>
      <c r="Q106" s="22" t="s">
        <v>224</v>
      </c>
      <c r="R106" s="7"/>
      <c r="S106" s="241"/>
      <c r="T106" s="7"/>
      <c r="U106" s="253"/>
      <c r="V106" s="4"/>
      <c r="W106" s="4"/>
      <c r="X106" s="92"/>
      <c r="Y106" s="4"/>
      <c r="Z106" s="3"/>
      <c r="AA106" s="3"/>
    </row>
    <row r="107" spans="1:25" ht="15">
      <c r="A107" s="22"/>
      <c r="B107" s="77" t="s">
        <v>1</v>
      </c>
      <c r="C107" s="72"/>
      <c r="D107" s="72"/>
      <c r="E107" s="72"/>
      <c r="F107" s="72"/>
      <c r="G107" s="72"/>
      <c r="H107" s="78">
        <v>11493896.77</v>
      </c>
      <c r="I107" s="72"/>
      <c r="J107" s="60">
        <v>0.001126</v>
      </c>
      <c r="K107" s="60">
        <v>0.00113</v>
      </c>
      <c r="L107" s="72"/>
      <c r="M107" s="22"/>
      <c r="N107" s="22"/>
      <c r="O107" s="87">
        <v>11493896.765400002</v>
      </c>
      <c r="P107" s="28"/>
      <c r="Q107" s="22"/>
      <c r="R107" s="6">
        <v>0</v>
      </c>
      <c r="S107" s="19">
        <v>2.9707538998853707E-07</v>
      </c>
      <c r="T107" s="19">
        <v>6.206982048370495E-08</v>
      </c>
      <c r="W107" s="11"/>
      <c r="X107" s="11"/>
      <c r="Y107" s="11"/>
    </row>
    <row r="108" spans="1:17" ht="15">
      <c r="A108" s="22"/>
      <c r="B108" s="22"/>
      <c r="C108" s="22"/>
      <c r="D108" s="22"/>
      <c r="E108" s="22"/>
      <c r="F108" s="22"/>
      <c r="G108" s="22"/>
      <c r="H108" s="48"/>
      <c r="I108" s="48"/>
      <c r="J108" s="361"/>
      <c r="K108" s="361"/>
      <c r="L108" s="22"/>
      <c r="M108" s="22"/>
      <c r="N108" s="22"/>
      <c r="O108" s="22"/>
      <c r="P108" s="28"/>
      <c r="Q108" s="43"/>
    </row>
    <row r="109" spans="1:17" ht="15">
      <c r="A109" s="256"/>
      <c r="B109" s="257"/>
      <c r="C109" s="258"/>
      <c r="D109" s="258"/>
      <c r="E109" s="258"/>
      <c r="F109" s="258"/>
      <c r="G109" s="258"/>
      <c r="H109" s="258"/>
      <c r="I109" s="258"/>
      <c r="J109" s="258"/>
      <c r="K109" s="258"/>
      <c r="L109" s="258"/>
      <c r="M109" s="22"/>
      <c r="N109" s="22"/>
      <c r="O109" s="22"/>
      <c r="P109" s="28"/>
      <c r="Q109" s="43"/>
    </row>
    <row r="110" spans="1:17" ht="15">
      <c r="A110" s="22"/>
      <c r="B110" s="22"/>
      <c r="C110" s="22"/>
      <c r="D110" s="22"/>
      <c r="E110" s="22"/>
      <c r="F110" s="22"/>
      <c r="G110" s="22"/>
      <c r="H110" s="22"/>
      <c r="I110" s="22"/>
      <c r="J110" s="43"/>
      <c r="K110" s="43"/>
      <c r="L110" s="22"/>
      <c r="M110" s="22"/>
      <c r="N110" s="22"/>
      <c r="O110" s="22"/>
      <c r="P110" s="28"/>
      <c r="Q110" s="43"/>
    </row>
    <row r="111" spans="1:17" ht="15">
      <c r="A111" s="42"/>
      <c r="B111" s="233" t="s">
        <v>200</v>
      </c>
      <c r="C111" s="233"/>
      <c r="D111" s="233"/>
      <c r="E111" s="233"/>
      <c r="F111" s="233"/>
      <c r="G111" s="233"/>
      <c r="H111" s="233"/>
      <c r="I111" s="233"/>
      <c r="J111" s="233"/>
      <c r="K111" s="233"/>
      <c r="L111" s="42"/>
      <c r="M111" s="42"/>
      <c r="N111" s="42"/>
      <c r="O111" s="42"/>
      <c r="P111" s="42"/>
      <c r="Q111" s="42"/>
    </row>
    <row r="112" spans="1:17" s="340" customFormat="1" ht="15">
      <c r="A112" s="22"/>
      <c r="B112" s="22"/>
      <c r="C112" s="22"/>
      <c r="D112" s="22"/>
      <c r="E112" s="22"/>
      <c r="F112" s="22"/>
      <c r="G112" s="22"/>
      <c r="H112" s="22"/>
      <c r="I112" s="22"/>
      <c r="J112" s="43"/>
      <c r="K112" s="43"/>
      <c r="L112" s="22"/>
      <c r="M112" s="22"/>
      <c r="N112" s="22"/>
      <c r="O112" s="22"/>
      <c r="P112" s="28"/>
      <c r="Q112" s="43"/>
    </row>
    <row r="113" spans="1:17" ht="15">
      <c r="A113" s="42"/>
      <c r="B113" s="234" t="s">
        <v>203</v>
      </c>
      <c r="C113" s="29"/>
      <c r="D113" s="29"/>
      <c r="E113" s="29"/>
      <c r="F113" s="29"/>
      <c r="G113" s="29"/>
      <c r="H113" s="29"/>
      <c r="I113" s="29"/>
      <c r="J113" s="29"/>
      <c r="K113" s="29"/>
      <c r="L113" s="42"/>
      <c r="M113" s="42"/>
      <c r="N113" s="42"/>
      <c r="O113" s="42"/>
      <c r="P113" s="42"/>
      <c r="Q113" s="42"/>
    </row>
    <row r="114" spans="1:21" ht="33">
      <c r="A114" s="31"/>
      <c r="B114" s="65" t="s">
        <v>17</v>
      </c>
      <c r="C114" s="66" t="s">
        <v>20</v>
      </c>
      <c r="D114" s="66" t="s">
        <v>3</v>
      </c>
      <c r="E114" s="66" t="s">
        <v>253</v>
      </c>
      <c r="F114" s="66" t="s">
        <v>25</v>
      </c>
      <c r="G114" s="66" t="s">
        <v>92</v>
      </c>
      <c r="H114" s="66" t="s">
        <v>93</v>
      </c>
      <c r="I114" s="66" t="s">
        <v>43</v>
      </c>
      <c r="J114" s="66" t="s">
        <v>44</v>
      </c>
      <c r="K114" s="65" t="s">
        <v>15</v>
      </c>
      <c r="L114" s="65" t="s">
        <v>91</v>
      </c>
      <c r="M114" s="31"/>
      <c r="N114" s="31"/>
      <c r="O114" s="31"/>
      <c r="P114" s="51"/>
      <c r="Q114" s="31"/>
      <c r="S114" s="362" t="s">
        <v>252</v>
      </c>
      <c r="T114" s="360" t="s">
        <v>104</v>
      </c>
      <c r="U114" s="360"/>
    </row>
    <row r="115" spans="1:25" ht="33">
      <c r="A115" s="22"/>
      <c r="B115" s="269" t="s">
        <v>233</v>
      </c>
      <c r="C115" s="270">
        <v>23159</v>
      </c>
      <c r="D115" s="286">
        <v>38552</v>
      </c>
      <c r="E115" s="270">
        <v>1490897.9999993</v>
      </c>
      <c r="F115" s="271">
        <v>63.3447</v>
      </c>
      <c r="G115" s="272">
        <v>1466999.91</v>
      </c>
      <c r="H115" s="132">
        <v>0.2</v>
      </c>
      <c r="I115" s="67">
        <v>0.000144</v>
      </c>
      <c r="J115" s="68">
        <v>0.000144</v>
      </c>
      <c r="K115" s="269" t="s">
        <v>23</v>
      </c>
      <c r="L115" s="274" t="s">
        <v>263</v>
      </c>
      <c r="M115" s="31"/>
      <c r="N115" s="22"/>
      <c r="O115" s="35">
        <v>1466999.9073</v>
      </c>
      <c r="P115" s="36">
        <v>-0.002699999837204814</v>
      </c>
      <c r="Q115" s="37"/>
      <c r="R115" s="10"/>
      <c r="S115" s="307">
        <v>1490898</v>
      </c>
      <c r="T115" s="307">
        <v>-6.998889148235321E-07</v>
      </c>
      <c r="U115" s="360"/>
      <c r="V115" s="310"/>
      <c r="W115" s="310"/>
      <c r="X115" s="308"/>
      <c r="Y115" s="309"/>
    </row>
    <row r="116" spans="1:25" ht="33">
      <c r="A116" s="22"/>
      <c r="B116" s="274" t="s">
        <v>234</v>
      </c>
      <c r="C116" s="275">
        <v>32016</v>
      </c>
      <c r="D116" s="286">
        <v>38552</v>
      </c>
      <c r="E116" s="275">
        <v>2652588.00000041</v>
      </c>
      <c r="F116" s="276">
        <v>624.6876</v>
      </c>
      <c r="G116" s="277">
        <v>19999998.2</v>
      </c>
      <c r="H116" s="131">
        <v>0.2</v>
      </c>
      <c r="I116" s="67">
        <v>0.00196</v>
      </c>
      <c r="J116" s="68">
        <v>0.001966</v>
      </c>
      <c r="K116" s="269" t="s">
        <v>23</v>
      </c>
      <c r="L116" s="274" t="s">
        <v>263</v>
      </c>
      <c r="M116" s="31"/>
      <c r="N116" s="22"/>
      <c r="O116" s="35">
        <v>19999998.2016</v>
      </c>
      <c r="P116" s="36">
        <v>0.0016000010073184967</v>
      </c>
      <c r="Q116" s="37"/>
      <c r="R116" s="10"/>
      <c r="S116" s="307">
        <v>2652588</v>
      </c>
      <c r="T116" s="307">
        <v>4.0978193283081055E-07</v>
      </c>
      <c r="U116" s="360"/>
      <c r="V116" s="310"/>
      <c r="W116" s="310"/>
      <c r="X116" s="308"/>
      <c r="Y116" s="309"/>
    </row>
    <row r="117" spans="1:25" ht="15">
      <c r="A117" s="22"/>
      <c r="B117" s="279" t="s">
        <v>21</v>
      </c>
      <c r="C117" s="275">
        <v>194022</v>
      </c>
      <c r="D117" s="286">
        <v>38552</v>
      </c>
      <c r="E117" s="275">
        <v>656685.999994549</v>
      </c>
      <c r="F117" s="276">
        <v>0</v>
      </c>
      <c r="G117" s="277">
        <v>0</v>
      </c>
      <c r="H117" s="131">
        <v>0.33</v>
      </c>
      <c r="I117" s="67">
        <v>0</v>
      </c>
      <c r="J117" s="68">
        <v>0</v>
      </c>
      <c r="K117" s="301" t="s">
        <v>242</v>
      </c>
      <c r="L117" s="278" t="s">
        <v>13</v>
      </c>
      <c r="M117" s="31"/>
      <c r="N117" s="22"/>
      <c r="O117" s="35">
        <v>0</v>
      </c>
      <c r="P117" s="36">
        <v>0</v>
      </c>
      <c r="Q117" s="37"/>
      <c r="R117" s="10"/>
      <c r="S117" s="307">
        <v>656686</v>
      </c>
      <c r="T117" s="307">
        <v>-5.451031029224396E-06</v>
      </c>
      <c r="U117" s="360"/>
      <c r="V117" s="310"/>
      <c r="W117" s="310"/>
      <c r="X117" s="308"/>
      <c r="Y117" s="309"/>
    </row>
    <row r="118" spans="1:25" ht="33">
      <c r="A118" s="22"/>
      <c r="B118" s="274" t="s">
        <v>235</v>
      </c>
      <c r="C118" s="275">
        <v>203160</v>
      </c>
      <c r="D118" s="286">
        <v>38552</v>
      </c>
      <c r="E118" s="275">
        <v>15194209.0000096</v>
      </c>
      <c r="F118" s="276">
        <v>71.88</v>
      </c>
      <c r="G118" s="277">
        <v>14603140.8</v>
      </c>
      <c r="H118" s="131">
        <v>0.2</v>
      </c>
      <c r="I118" s="67">
        <v>0.001431</v>
      </c>
      <c r="J118" s="68">
        <v>0.001436</v>
      </c>
      <c r="K118" s="269" t="s">
        <v>23</v>
      </c>
      <c r="L118" s="274" t="s">
        <v>263</v>
      </c>
      <c r="M118" s="31"/>
      <c r="N118" s="22"/>
      <c r="O118" s="35">
        <v>14603140.799999999</v>
      </c>
      <c r="P118" s="36">
        <v>0</v>
      </c>
      <c r="Q118" s="37"/>
      <c r="R118" s="10"/>
      <c r="S118" s="307">
        <v>15194209</v>
      </c>
      <c r="T118" s="307">
        <v>9.600073099136353E-06</v>
      </c>
      <c r="U118" s="360"/>
      <c r="V118" s="310"/>
      <c r="W118" s="310"/>
      <c r="X118" s="308"/>
      <c r="Y118" s="309"/>
    </row>
    <row r="119" spans="1:25" ht="33">
      <c r="A119" s="22"/>
      <c r="B119" s="274" t="s">
        <v>236</v>
      </c>
      <c r="C119" s="275">
        <v>27554</v>
      </c>
      <c r="D119" s="286">
        <v>38552</v>
      </c>
      <c r="E119" s="275">
        <v>675810.000000546</v>
      </c>
      <c r="F119" s="276">
        <v>63.3599</v>
      </c>
      <c r="G119" s="277">
        <v>1745818.68</v>
      </c>
      <c r="H119" s="131">
        <v>0.2</v>
      </c>
      <c r="I119" s="67">
        <v>0.000171</v>
      </c>
      <c r="J119" s="68">
        <v>0.000172</v>
      </c>
      <c r="K119" s="269" t="s">
        <v>23</v>
      </c>
      <c r="L119" s="274" t="s">
        <v>263</v>
      </c>
      <c r="M119" s="31"/>
      <c r="N119" s="22"/>
      <c r="O119" s="35">
        <v>1745818.6846</v>
      </c>
      <c r="P119" s="36">
        <v>0.004600000102072954</v>
      </c>
      <c r="Q119" s="37"/>
      <c r="R119" s="10"/>
      <c r="S119" s="307">
        <v>675810</v>
      </c>
      <c r="T119" s="307">
        <v>5.459878593683243E-07</v>
      </c>
      <c r="U119" s="360"/>
      <c r="V119" s="310"/>
      <c r="W119" s="310"/>
      <c r="X119" s="308"/>
      <c r="Y119" s="309"/>
    </row>
    <row r="120" spans="1:25" ht="33">
      <c r="A120" s="22"/>
      <c r="B120" s="274" t="s">
        <v>237</v>
      </c>
      <c r="C120" s="275">
        <v>21237</v>
      </c>
      <c r="D120" s="286">
        <v>38552</v>
      </c>
      <c r="E120" s="275">
        <v>1351671</v>
      </c>
      <c r="F120" s="276">
        <v>189.1104</v>
      </c>
      <c r="G120" s="277">
        <v>4016137.56</v>
      </c>
      <c r="H120" s="131">
        <v>0.2</v>
      </c>
      <c r="I120" s="67">
        <v>0.000394</v>
      </c>
      <c r="J120" s="68">
        <v>0.000395</v>
      </c>
      <c r="K120" s="269" t="s">
        <v>23</v>
      </c>
      <c r="L120" s="274" t="s">
        <v>263</v>
      </c>
      <c r="M120" s="31"/>
      <c r="N120" s="22"/>
      <c r="O120" s="35">
        <v>4016137.5648</v>
      </c>
      <c r="P120" s="36">
        <v>0.004799999762326479</v>
      </c>
      <c r="Q120" s="37"/>
      <c r="R120" s="10"/>
      <c r="S120" s="307">
        <v>1351671</v>
      </c>
      <c r="T120" s="307">
        <v>0</v>
      </c>
      <c r="U120" s="360" t="s">
        <v>270</v>
      </c>
      <c r="V120" s="310"/>
      <c r="W120" s="310"/>
      <c r="X120" s="308"/>
      <c r="Y120" s="309"/>
    </row>
    <row r="121" spans="1:25" ht="33">
      <c r="A121" s="22"/>
      <c r="B121" s="274" t="s">
        <v>238</v>
      </c>
      <c r="C121" s="275">
        <v>2658128</v>
      </c>
      <c r="D121" s="286">
        <v>38552</v>
      </c>
      <c r="E121" s="275">
        <v>52691564</v>
      </c>
      <c r="F121" s="276">
        <v>91.7939</v>
      </c>
      <c r="G121" s="277">
        <v>243999935.82</v>
      </c>
      <c r="H121" s="131">
        <v>0.1999</v>
      </c>
      <c r="I121" s="67">
        <v>0.02391</v>
      </c>
      <c r="J121" s="68">
        <v>0.02399</v>
      </c>
      <c r="K121" s="269" t="s">
        <v>23</v>
      </c>
      <c r="L121" s="274" t="s">
        <v>263</v>
      </c>
      <c r="M121" s="31"/>
      <c r="N121" s="22"/>
      <c r="O121" s="35">
        <v>243999935.81919998</v>
      </c>
      <c r="P121" s="36">
        <v>-0.000800013542175293</v>
      </c>
      <c r="Q121" s="37"/>
      <c r="R121" s="10"/>
      <c r="S121" s="307">
        <v>52691564</v>
      </c>
      <c r="T121" s="307">
        <v>0</v>
      </c>
      <c r="U121" s="360" t="s">
        <v>268</v>
      </c>
      <c r="V121" s="310"/>
      <c r="W121" s="310"/>
      <c r="X121" s="308"/>
      <c r="Y121" s="309"/>
    </row>
    <row r="122" spans="1:25" s="340" customFormat="1" ht="33">
      <c r="A122" s="22"/>
      <c r="B122" s="274" t="s">
        <v>254</v>
      </c>
      <c r="C122" s="275">
        <v>2875443</v>
      </c>
      <c r="D122" s="286">
        <v>40214</v>
      </c>
      <c r="E122" s="275">
        <v>131168262.99</v>
      </c>
      <c r="F122" s="276">
        <v>299.4321</v>
      </c>
      <c r="G122" s="277">
        <v>860999935.92</v>
      </c>
      <c r="H122" s="131">
        <v>0.2</v>
      </c>
      <c r="I122" s="67">
        <v>0.08437</v>
      </c>
      <c r="J122" s="68">
        <v>0.084652</v>
      </c>
      <c r="K122" s="269" t="s">
        <v>23</v>
      </c>
      <c r="L122" s="274" t="s">
        <v>263</v>
      </c>
      <c r="M122" s="31"/>
      <c r="N122" s="22"/>
      <c r="O122" s="35">
        <v>860999935.9203</v>
      </c>
      <c r="P122" s="36">
        <v>0.0003000497817993164</v>
      </c>
      <c r="Q122" s="37"/>
      <c r="R122" s="10"/>
      <c r="S122" s="307">
        <v>131168263</v>
      </c>
      <c r="T122" s="307">
        <v>-0.01000000536441803</v>
      </c>
      <c r="U122" s="360"/>
      <c r="V122" s="310"/>
      <c r="W122" s="310"/>
      <c r="X122" s="308"/>
      <c r="Y122" s="309"/>
    </row>
    <row r="123" spans="1:25" s="340" customFormat="1" ht="33">
      <c r="A123" s="22"/>
      <c r="B123" s="274" t="s">
        <v>230</v>
      </c>
      <c r="C123" s="275">
        <v>27387940</v>
      </c>
      <c r="D123" s="286">
        <v>41060</v>
      </c>
      <c r="E123" s="275">
        <v>670353852.000049</v>
      </c>
      <c r="F123" s="276">
        <v>0</v>
      </c>
      <c r="G123" s="277">
        <v>0</v>
      </c>
      <c r="H123" s="131">
        <v>0.2155</v>
      </c>
      <c r="I123" s="67">
        <v>0</v>
      </c>
      <c r="J123" s="68">
        <v>0</v>
      </c>
      <c r="K123" s="269" t="s">
        <v>23</v>
      </c>
      <c r="L123" s="274" t="s">
        <v>263</v>
      </c>
      <c r="M123" s="31"/>
      <c r="N123" s="22"/>
      <c r="O123" s="35">
        <v>0</v>
      </c>
      <c r="P123" s="36">
        <v>0</v>
      </c>
      <c r="Q123" s="37"/>
      <c r="R123" s="10"/>
      <c r="S123" s="307">
        <v>670353852</v>
      </c>
      <c r="T123" s="307">
        <v>4.8995018005371094E-05</v>
      </c>
      <c r="U123" s="360"/>
      <c r="V123" s="310"/>
      <c r="W123" s="310"/>
      <c r="X123" s="308"/>
      <c r="Y123" s="309"/>
    </row>
    <row r="124" spans="1:25" s="340" customFormat="1" ht="33">
      <c r="A124" s="22"/>
      <c r="B124" s="274" t="s">
        <v>29</v>
      </c>
      <c r="C124" s="275">
        <v>75655</v>
      </c>
      <c r="D124" s="286">
        <v>38552</v>
      </c>
      <c r="E124" s="275">
        <v>132632.999998301</v>
      </c>
      <c r="F124" s="276">
        <v>0</v>
      </c>
      <c r="G124" s="277">
        <v>0</v>
      </c>
      <c r="H124" s="131">
        <v>0.6994</v>
      </c>
      <c r="I124" s="67">
        <v>0</v>
      </c>
      <c r="J124" s="68">
        <v>0</v>
      </c>
      <c r="K124" s="269" t="s">
        <v>266</v>
      </c>
      <c r="L124" s="274" t="s">
        <v>13</v>
      </c>
      <c r="M124" s="31"/>
      <c r="N124" s="22"/>
      <c r="O124" s="35">
        <v>0</v>
      </c>
      <c r="P124" s="36">
        <v>0</v>
      </c>
      <c r="Q124" s="37"/>
      <c r="R124" s="10"/>
      <c r="S124" s="307">
        <v>132632.999998301</v>
      </c>
      <c r="T124" s="307">
        <v>0</v>
      </c>
      <c r="U124" s="360"/>
      <c r="V124" s="310"/>
      <c r="W124" s="310"/>
      <c r="X124" s="308"/>
      <c r="Y124" s="309"/>
    </row>
    <row r="125" spans="1:25" s="340" customFormat="1" ht="33">
      <c r="A125" s="22"/>
      <c r="B125" s="274" t="s">
        <v>249</v>
      </c>
      <c r="C125" s="275">
        <v>9220644</v>
      </c>
      <c r="D125" s="286">
        <v>38552</v>
      </c>
      <c r="E125" s="275">
        <v>141578929.000041</v>
      </c>
      <c r="F125" s="276">
        <v>51.1894</v>
      </c>
      <c r="G125" s="277">
        <v>471999233.97</v>
      </c>
      <c r="H125" s="131">
        <v>0.2412</v>
      </c>
      <c r="I125" s="67">
        <v>0.046252</v>
      </c>
      <c r="J125" s="68">
        <v>0.046406</v>
      </c>
      <c r="K125" s="269" t="s">
        <v>23</v>
      </c>
      <c r="L125" s="274" t="s">
        <v>263</v>
      </c>
      <c r="M125" s="31"/>
      <c r="N125" s="22"/>
      <c r="O125" s="35">
        <v>471999233.9736</v>
      </c>
      <c r="P125" s="36">
        <v>0.0035999417304992676</v>
      </c>
      <c r="Q125" s="37"/>
      <c r="R125" s="10"/>
      <c r="S125" s="307">
        <v>141578929</v>
      </c>
      <c r="T125" s="307">
        <v>4.100799560546875E-05</v>
      </c>
      <c r="U125" s="360"/>
      <c r="V125" s="310"/>
      <c r="W125" s="310"/>
      <c r="X125" s="308"/>
      <c r="Y125" s="309"/>
    </row>
    <row r="126" spans="1:25" s="340" customFormat="1" ht="33">
      <c r="A126" s="22"/>
      <c r="B126" s="274" t="s">
        <v>250</v>
      </c>
      <c r="C126" s="275">
        <v>6753127</v>
      </c>
      <c r="D126" s="286">
        <v>38552</v>
      </c>
      <c r="E126" s="275">
        <v>114760053.000243</v>
      </c>
      <c r="F126" s="276">
        <v>42.6469</v>
      </c>
      <c r="G126" s="277">
        <v>287999931.86</v>
      </c>
      <c r="H126" s="131">
        <v>0.2409</v>
      </c>
      <c r="I126" s="67">
        <v>0.028221</v>
      </c>
      <c r="J126" s="68">
        <v>0.028316</v>
      </c>
      <c r="K126" s="269" t="s">
        <v>23</v>
      </c>
      <c r="L126" s="274" t="s">
        <v>263</v>
      </c>
      <c r="M126" s="31"/>
      <c r="N126" s="22"/>
      <c r="O126" s="35">
        <v>287999931.8563</v>
      </c>
      <c r="P126" s="36">
        <v>-0.0037000179290771484</v>
      </c>
      <c r="Q126" s="37"/>
      <c r="R126" s="10"/>
      <c r="S126" s="307">
        <v>114760053</v>
      </c>
      <c r="T126" s="307">
        <v>0.00024299323558807373</v>
      </c>
      <c r="U126" s="360"/>
      <c r="V126" s="310"/>
      <c r="W126" s="310"/>
      <c r="X126" s="308"/>
      <c r="Y126" s="309"/>
    </row>
    <row r="127" spans="1:25" ht="33">
      <c r="A127" s="22"/>
      <c r="B127" s="279" t="s">
        <v>251</v>
      </c>
      <c r="C127" s="275">
        <v>3256396</v>
      </c>
      <c r="D127" s="286">
        <v>38552</v>
      </c>
      <c r="E127" s="275">
        <v>107277263.000093</v>
      </c>
      <c r="F127" s="276">
        <v>119.4572</v>
      </c>
      <c r="G127" s="277">
        <v>388999948.25</v>
      </c>
      <c r="H127" s="131">
        <v>0.12</v>
      </c>
      <c r="I127" s="67">
        <v>0.038118</v>
      </c>
      <c r="J127" s="68">
        <v>0.038246</v>
      </c>
      <c r="K127" s="269" t="s">
        <v>23</v>
      </c>
      <c r="L127" s="274" t="s">
        <v>263</v>
      </c>
      <c r="M127" s="31"/>
      <c r="N127" s="22"/>
      <c r="O127" s="35">
        <v>388999948.2512</v>
      </c>
      <c r="P127" s="36">
        <v>0.0012000203132629395</v>
      </c>
      <c r="Q127" s="37"/>
      <c r="R127" s="10"/>
      <c r="S127" s="367">
        <v>107277263</v>
      </c>
      <c r="T127" s="307">
        <v>9.299814701080322E-05</v>
      </c>
      <c r="U127" s="360"/>
      <c r="V127" s="310"/>
      <c r="W127" s="310"/>
      <c r="X127" s="308"/>
      <c r="Y127" s="309"/>
    </row>
    <row r="128" spans="1:25" ht="33">
      <c r="A128" s="22"/>
      <c r="B128" s="274" t="s">
        <v>231</v>
      </c>
      <c r="C128" s="275">
        <v>444054</v>
      </c>
      <c r="D128" s="286">
        <v>38552</v>
      </c>
      <c r="E128" s="275">
        <v>2833768.99999238</v>
      </c>
      <c r="F128" s="276">
        <v>130.6147</v>
      </c>
      <c r="G128" s="277">
        <v>57999979.99</v>
      </c>
      <c r="H128" s="131">
        <v>0.12</v>
      </c>
      <c r="I128" s="67">
        <v>0.005683</v>
      </c>
      <c r="J128" s="68">
        <v>0.005702</v>
      </c>
      <c r="K128" s="269" t="s">
        <v>23</v>
      </c>
      <c r="L128" s="274" t="s">
        <v>263</v>
      </c>
      <c r="M128" s="31"/>
      <c r="N128" s="22"/>
      <c r="O128" s="35">
        <v>57999979.9938</v>
      </c>
      <c r="P128" s="36">
        <v>0.0037999972701072693</v>
      </c>
      <c r="Q128" s="37"/>
      <c r="R128" s="10"/>
      <c r="S128" s="367">
        <v>2833769</v>
      </c>
      <c r="T128" s="307">
        <v>-7.620081305503845E-06</v>
      </c>
      <c r="U128" s="360"/>
      <c r="V128" s="310"/>
      <c r="W128" s="310"/>
      <c r="X128" s="308"/>
      <c r="Y128" s="309"/>
    </row>
    <row r="129" spans="1:25" ht="33">
      <c r="A129" s="22"/>
      <c r="B129" s="274" t="s">
        <v>232</v>
      </c>
      <c r="C129" s="275">
        <v>1680000</v>
      </c>
      <c r="D129" s="286">
        <v>38552</v>
      </c>
      <c r="E129" s="275">
        <v>26124808.000032</v>
      </c>
      <c r="F129" s="276">
        <v>26.1904</v>
      </c>
      <c r="G129" s="277">
        <v>43999872</v>
      </c>
      <c r="H129" s="131">
        <v>0.12</v>
      </c>
      <c r="I129" s="67">
        <v>0.004312</v>
      </c>
      <c r="J129" s="68">
        <v>0.004326</v>
      </c>
      <c r="K129" s="269" t="s">
        <v>23</v>
      </c>
      <c r="L129" s="274" t="s">
        <v>263</v>
      </c>
      <c r="M129" s="31"/>
      <c r="N129" s="22"/>
      <c r="O129" s="35">
        <v>43999872</v>
      </c>
      <c r="P129" s="36">
        <v>0</v>
      </c>
      <c r="Q129" s="37"/>
      <c r="R129" s="10"/>
      <c r="S129" s="367">
        <v>26124808</v>
      </c>
      <c r="T129" s="307">
        <v>3.200024366378784E-05</v>
      </c>
      <c r="U129" s="360"/>
      <c r="V129" s="310"/>
      <c r="W129" s="310"/>
      <c r="X129" s="308"/>
      <c r="Y129" s="309"/>
    </row>
    <row r="130" spans="1:25" ht="33">
      <c r="A130" s="22"/>
      <c r="B130" s="274" t="s">
        <v>243</v>
      </c>
      <c r="C130" s="275">
        <v>2390698</v>
      </c>
      <c r="D130" s="286">
        <v>38552</v>
      </c>
      <c r="E130" s="275">
        <v>62610811.9999896</v>
      </c>
      <c r="F130" s="276">
        <v>186.1381</v>
      </c>
      <c r="G130" s="277">
        <v>444999983.39</v>
      </c>
      <c r="H130" s="131">
        <v>0.1199</v>
      </c>
      <c r="I130" s="67">
        <v>0.043606</v>
      </c>
      <c r="J130" s="68">
        <v>0.043752</v>
      </c>
      <c r="K130" s="269" t="s">
        <v>23</v>
      </c>
      <c r="L130" s="274" t="s">
        <v>263</v>
      </c>
      <c r="M130" s="31"/>
      <c r="N130" s="22"/>
      <c r="O130" s="35">
        <v>444999983.3938</v>
      </c>
      <c r="P130" s="36">
        <v>0.003800034523010254</v>
      </c>
      <c r="Q130" s="37"/>
      <c r="R130" s="10"/>
      <c r="S130" s="367">
        <v>62610812</v>
      </c>
      <c r="T130" s="307">
        <v>-1.0401010513305664E-05</v>
      </c>
      <c r="U130" s="360"/>
      <c r="V130" s="310"/>
      <c r="W130" s="310"/>
      <c r="X130" s="308"/>
      <c r="Y130" s="309"/>
    </row>
    <row r="131" spans="1:25" ht="15">
      <c r="A131" s="22"/>
      <c r="B131" s="279" t="s">
        <v>53</v>
      </c>
      <c r="C131" s="275">
        <v>1350988</v>
      </c>
      <c r="D131" s="286">
        <v>38552</v>
      </c>
      <c r="E131" s="275">
        <v>340995.999957721</v>
      </c>
      <c r="F131" s="276">
        <v>0</v>
      </c>
      <c r="G131" s="277">
        <v>0</v>
      </c>
      <c r="H131" s="131">
        <v>0.0976</v>
      </c>
      <c r="I131" s="67">
        <v>0</v>
      </c>
      <c r="J131" s="68">
        <v>0</v>
      </c>
      <c r="K131" s="301" t="s">
        <v>242</v>
      </c>
      <c r="L131" s="278" t="s">
        <v>13</v>
      </c>
      <c r="M131" s="31"/>
      <c r="N131" s="22"/>
      <c r="O131" s="35">
        <v>0</v>
      </c>
      <c r="P131" s="36">
        <v>0</v>
      </c>
      <c r="Q131" s="37"/>
      <c r="R131" s="10"/>
      <c r="S131" s="367">
        <v>340996</v>
      </c>
      <c r="T131" s="307">
        <v>-4.2279018089175224E-05</v>
      </c>
      <c r="U131" s="360"/>
      <c r="V131" s="310"/>
      <c r="W131" s="310"/>
      <c r="X131" s="308"/>
      <c r="Y131" s="309"/>
    </row>
    <row r="132" spans="1:25" ht="33">
      <c r="A132" s="22"/>
      <c r="B132" s="274" t="s">
        <v>54</v>
      </c>
      <c r="C132" s="275">
        <v>89396405</v>
      </c>
      <c r="D132" s="286">
        <v>38552</v>
      </c>
      <c r="E132" s="275">
        <v>3019591996</v>
      </c>
      <c r="F132" s="276">
        <v>44.2411</v>
      </c>
      <c r="G132" s="277">
        <v>3954995293.25</v>
      </c>
      <c r="H132" s="131">
        <v>0.1994</v>
      </c>
      <c r="I132" s="67">
        <v>0.387553</v>
      </c>
      <c r="J132" s="68">
        <v>0.388849</v>
      </c>
      <c r="K132" s="269" t="s">
        <v>23</v>
      </c>
      <c r="L132" s="274" t="s">
        <v>263</v>
      </c>
      <c r="M132" s="31"/>
      <c r="N132" s="22"/>
      <c r="O132" s="35">
        <v>3954995293.2455</v>
      </c>
      <c r="P132" s="36">
        <v>-0.004499912261962891</v>
      </c>
      <c r="Q132" s="37"/>
      <c r="R132" s="10"/>
      <c r="S132" s="367">
        <v>3019591996</v>
      </c>
      <c r="T132" s="307">
        <v>0</v>
      </c>
      <c r="U132" s="360" t="s">
        <v>269</v>
      </c>
      <c r="V132" s="310"/>
      <c r="W132" s="310"/>
      <c r="X132" s="308"/>
      <c r="Y132" s="309"/>
    </row>
    <row r="133" spans="1:25" ht="33">
      <c r="A133" s="22"/>
      <c r="B133" s="279" t="s">
        <v>83</v>
      </c>
      <c r="C133" s="275">
        <v>132784</v>
      </c>
      <c r="D133" s="286">
        <v>39261</v>
      </c>
      <c r="E133" s="275">
        <v>3160328.99999431</v>
      </c>
      <c r="F133" s="276">
        <v>21.9604</v>
      </c>
      <c r="G133" s="277">
        <v>2915989.75</v>
      </c>
      <c r="H133" s="131">
        <v>0.4899</v>
      </c>
      <c r="I133" s="67">
        <v>0.000286</v>
      </c>
      <c r="J133" s="68">
        <v>0.000287</v>
      </c>
      <c r="K133" s="274" t="s">
        <v>23</v>
      </c>
      <c r="L133" s="274" t="s">
        <v>263</v>
      </c>
      <c r="M133" s="31"/>
      <c r="N133" s="22"/>
      <c r="O133" s="35">
        <v>2915989.7536</v>
      </c>
      <c r="P133" s="36">
        <v>0.003599999938160181</v>
      </c>
      <c r="Q133" s="37"/>
      <c r="R133" s="10"/>
      <c r="S133" s="367">
        <v>3160328.99999431</v>
      </c>
      <c r="T133" s="307">
        <v>0</v>
      </c>
      <c r="U133" s="360"/>
      <c r="V133" s="310"/>
      <c r="W133" s="310"/>
      <c r="X133" s="308"/>
      <c r="Y133" s="309"/>
    </row>
    <row r="134" spans="1:25" ht="33">
      <c r="A134" s="22"/>
      <c r="B134" s="274" t="s">
        <v>239</v>
      </c>
      <c r="C134" s="275">
        <v>14871947</v>
      </c>
      <c r="D134" s="286">
        <v>38552</v>
      </c>
      <c r="E134" s="275">
        <v>84664379.9999745</v>
      </c>
      <c r="F134" s="276">
        <v>0.4505</v>
      </c>
      <c r="G134" s="277">
        <v>6699812.12</v>
      </c>
      <c r="H134" s="131">
        <v>0.0648</v>
      </c>
      <c r="I134" s="67">
        <v>0.000657</v>
      </c>
      <c r="J134" s="68">
        <v>0.000659</v>
      </c>
      <c r="K134" s="274" t="s">
        <v>23</v>
      </c>
      <c r="L134" s="274" t="s">
        <v>263</v>
      </c>
      <c r="M134" s="31"/>
      <c r="N134" s="22"/>
      <c r="O134" s="35">
        <v>6699812.1235</v>
      </c>
      <c r="P134" s="36">
        <v>0.0034999996423721313</v>
      </c>
      <c r="Q134" s="37"/>
      <c r="R134" s="10"/>
      <c r="S134" s="367">
        <v>84664380</v>
      </c>
      <c r="T134" s="307">
        <v>-2.549588680267334E-05</v>
      </c>
      <c r="U134" s="360"/>
      <c r="V134" s="310"/>
      <c r="W134" s="310"/>
      <c r="X134" s="308"/>
      <c r="Y134" s="309"/>
    </row>
    <row r="135" spans="1:25" s="340" customFormat="1" ht="15">
      <c r="A135" s="22"/>
      <c r="B135" s="300" t="s">
        <v>86</v>
      </c>
      <c r="C135" s="275">
        <v>1595520</v>
      </c>
      <c r="D135" s="286">
        <v>39261</v>
      </c>
      <c r="E135" s="275">
        <v>19249219.0000575</v>
      </c>
      <c r="F135" s="276">
        <v>0</v>
      </c>
      <c r="G135" s="277">
        <v>0</v>
      </c>
      <c r="H135" s="131">
        <v>0.3326</v>
      </c>
      <c r="I135" s="67">
        <v>0</v>
      </c>
      <c r="J135" s="68">
        <v>0</v>
      </c>
      <c r="K135" s="301" t="s">
        <v>242</v>
      </c>
      <c r="L135" s="278" t="s">
        <v>13</v>
      </c>
      <c r="M135" s="31"/>
      <c r="N135" s="22"/>
      <c r="O135" s="35"/>
      <c r="P135" s="36"/>
      <c r="Q135" s="37"/>
      <c r="R135" s="10"/>
      <c r="S135" s="367">
        <v>19249219</v>
      </c>
      <c r="T135" s="307">
        <v>5.7499855756759644E-05</v>
      </c>
      <c r="U135" s="360"/>
      <c r="V135" s="310"/>
      <c r="W135" s="310"/>
      <c r="X135" s="308"/>
      <c r="Y135" s="309"/>
    </row>
    <row r="136" spans="1:25" ht="15">
      <c r="A136" s="22"/>
      <c r="B136" s="274" t="s">
        <v>88</v>
      </c>
      <c r="C136" s="275">
        <v>43263</v>
      </c>
      <c r="D136" s="286">
        <v>38552</v>
      </c>
      <c r="E136" s="275">
        <v>207600.999999604</v>
      </c>
      <c r="F136" s="276">
        <v>0</v>
      </c>
      <c r="G136" s="277">
        <v>0</v>
      </c>
      <c r="H136" s="131">
        <v>0.1748</v>
      </c>
      <c r="I136" s="67">
        <v>0</v>
      </c>
      <c r="J136" s="68">
        <v>0</v>
      </c>
      <c r="K136" s="279" t="s">
        <v>209</v>
      </c>
      <c r="L136" s="278" t="s">
        <v>13</v>
      </c>
      <c r="M136" s="31"/>
      <c r="N136" s="22"/>
      <c r="O136" s="35">
        <v>0</v>
      </c>
      <c r="P136" s="36">
        <v>0</v>
      </c>
      <c r="Q136" s="52"/>
      <c r="R136" s="10"/>
      <c r="S136" s="367">
        <v>207601</v>
      </c>
      <c r="T136" s="307">
        <v>-3.9598671719431877E-07</v>
      </c>
      <c r="U136" s="360"/>
      <c r="V136" s="310"/>
      <c r="W136" s="310"/>
      <c r="X136" s="308"/>
      <c r="Y136" s="309"/>
    </row>
    <row r="137" spans="1:25" ht="15">
      <c r="A137" s="22"/>
      <c r="B137" s="279" t="s">
        <v>89</v>
      </c>
      <c r="C137" s="275">
        <v>132859</v>
      </c>
      <c r="D137" s="286">
        <v>39261</v>
      </c>
      <c r="E137" s="275">
        <v>3059858.00000572</v>
      </c>
      <c r="F137" s="276">
        <v>0</v>
      </c>
      <c r="G137" s="277">
        <v>0</v>
      </c>
      <c r="H137" s="131">
        <v>0.3</v>
      </c>
      <c r="I137" s="67">
        <v>0</v>
      </c>
      <c r="J137" s="68">
        <v>0</v>
      </c>
      <c r="K137" s="279" t="s">
        <v>209</v>
      </c>
      <c r="L137" s="278" t="s">
        <v>13</v>
      </c>
      <c r="M137" s="31"/>
      <c r="N137" s="22"/>
      <c r="O137" s="35">
        <v>0</v>
      </c>
      <c r="P137" s="36">
        <v>0</v>
      </c>
      <c r="Q137" s="37"/>
      <c r="R137" s="10"/>
      <c r="S137" s="367">
        <v>3059858</v>
      </c>
      <c r="T137" s="307">
        <v>5.720183253288269E-06</v>
      </c>
      <c r="U137" s="360"/>
      <c r="V137" s="310"/>
      <c r="W137" s="310"/>
      <c r="X137" s="308"/>
      <c r="Y137" s="309"/>
    </row>
    <row r="138" spans="1:25" ht="33">
      <c r="A138" s="22"/>
      <c r="B138" s="274" t="s">
        <v>240</v>
      </c>
      <c r="C138" s="275">
        <v>2005884</v>
      </c>
      <c r="D138" s="286">
        <v>39261</v>
      </c>
      <c r="E138" s="275">
        <v>76347715.0000879</v>
      </c>
      <c r="F138" s="276">
        <v>124.6333</v>
      </c>
      <c r="G138" s="277">
        <v>249999942.34</v>
      </c>
      <c r="H138" s="131">
        <v>0.4899</v>
      </c>
      <c r="I138" s="67">
        <v>0.024498</v>
      </c>
      <c r="J138" s="68">
        <v>0.02458</v>
      </c>
      <c r="K138" s="274" t="s">
        <v>23</v>
      </c>
      <c r="L138" s="274" t="s">
        <v>263</v>
      </c>
      <c r="M138" s="31"/>
      <c r="N138" s="22"/>
      <c r="O138" s="35">
        <v>249999942.33720002</v>
      </c>
      <c r="P138" s="36">
        <v>-0.00279998779296875</v>
      </c>
      <c r="Q138" s="37"/>
      <c r="R138" s="10"/>
      <c r="S138" s="367">
        <v>76347715.0000879</v>
      </c>
      <c r="T138" s="307">
        <v>0</v>
      </c>
      <c r="U138" s="360"/>
      <c r="V138" s="310"/>
      <c r="W138" s="310"/>
      <c r="X138" s="308"/>
      <c r="Y138" s="309"/>
    </row>
    <row r="139" spans="1:25" ht="15">
      <c r="A139" s="22"/>
      <c r="B139" s="278" t="s">
        <v>241</v>
      </c>
      <c r="C139" s="275">
        <v>198860</v>
      </c>
      <c r="D139" s="286">
        <v>38552</v>
      </c>
      <c r="E139" s="275">
        <v>42458.99999891</v>
      </c>
      <c r="F139" s="276">
        <v>0</v>
      </c>
      <c r="G139" s="277">
        <v>0</v>
      </c>
      <c r="H139" s="131">
        <v>0.199</v>
      </c>
      <c r="I139" s="67">
        <v>0</v>
      </c>
      <c r="J139" s="68">
        <v>0</v>
      </c>
      <c r="K139" s="301" t="s">
        <v>14</v>
      </c>
      <c r="L139" s="278" t="s">
        <v>13</v>
      </c>
      <c r="M139" s="31"/>
      <c r="N139" s="22"/>
      <c r="O139" s="35">
        <v>0</v>
      </c>
      <c r="P139" s="36">
        <v>0</v>
      </c>
      <c r="Q139" s="22"/>
      <c r="S139" s="367">
        <v>42459</v>
      </c>
      <c r="T139" s="307">
        <v>-1.0899966582655907E-06</v>
      </c>
      <c r="U139" s="360"/>
      <c r="V139" s="310"/>
      <c r="W139" s="310"/>
      <c r="X139" s="308"/>
      <c r="Y139" s="309"/>
    </row>
    <row r="140" spans="1:25" ht="33">
      <c r="A140" s="22"/>
      <c r="B140" s="278" t="s">
        <v>26</v>
      </c>
      <c r="C140" s="275">
        <v>17912</v>
      </c>
      <c r="D140" s="286">
        <v>38552</v>
      </c>
      <c r="E140" s="275">
        <v>17912</v>
      </c>
      <c r="F140" s="276">
        <v>0</v>
      </c>
      <c r="G140" s="277">
        <v>0</v>
      </c>
      <c r="H140" s="131">
        <v>0.199</v>
      </c>
      <c r="I140" s="67">
        <v>0</v>
      </c>
      <c r="J140" s="68">
        <v>0</v>
      </c>
      <c r="K140" s="274" t="s">
        <v>23</v>
      </c>
      <c r="L140" s="274" t="s">
        <v>261</v>
      </c>
      <c r="M140" s="31"/>
      <c r="N140" s="22"/>
      <c r="O140" s="35">
        <v>0</v>
      </c>
      <c r="P140" s="36">
        <v>0</v>
      </c>
      <c r="Q140" s="22"/>
      <c r="S140" s="367">
        <v>17912</v>
      </c>
      <c r="T140" s="307">
        <v>0</v>
      </c>
      <c r="U140" s="360"/>
      <c r="V140" s="310"/>
      <c r="W140" s="310"/>
      <c r="X140" s="308"/>
      <c r="Y140" s="309"/>
    </row>
    <row r="141" spans="1:25" ht="33">
      <c r="A141" s="22"/>
      <c r="B141" s="278" t="s">
        <v>27</v>
      </c>
      <c r="C141" s="275">
        <v>5912083</v>
      </c>
      <c r="D141" s="286">
        <v>39261</v>
      </c>
      <c r="E141" s="275">
        <v>58908072.0000041</v>
      </c>
      <c r="F141" s="276">
        <v>4.5887</v>
      </c>
      <c r="G141" s="277">
        <v>27128775.26</v>
      </c>
      <c r="H141" s="131">
        <v>1</v>
      </c>
      <c r="I141" s="67">
        <v>0.002658</v>
      </c>
      <c r="J141" s="68">
        <v>0.002667</v>
      </c>
      <c r="K141" s="274" t="s">
        <v>23</v>
      </c>
      <c r="L141" s="274" t="s">
        <v>263</v>
      </c>
      <c r="M141" s="31"/>
      <c r="N141" s="22"/>
      <c r="O141" s="35">
        <v>27128775.2621</v>
      </c>
      <c r="P141" s="36">
        <v>0.0020999982953071594</v>
      </c>
      <c r="Q141" s="22"/>
      <c r="S141" s="367">
        <v>58908072.0000041</v>
      </c>
      <c r="T141" s="307">
        <v>0</v>
      </c>
      <c r="U141" s="360"/>
      <c r="V141" s="310"/>
      <c r="W141" s="310"/>
      <c r="X141" s="308"/>
      <c r="Y141" s="309"/>
    </row>
    <row r="142" spans="1:25" s="340" customFormat="1" ht="12.75" customHeight="1">
      <c r="A142" s="22"/>
      <c r="B142" s="278"/>
      <c r="C142" s="275"/>
      <c r="D142" s="286"/>
      <c r="E142" s="275"/>
      <c r="F142" s="276"/>
      <c r="G142" s="277"/>
      <c r="H142" s="131"/>
      <c r="I142" s="67"/>
      <c r="J142" s="68"/>
      <c r="K142" s="274"/>
      <c r="L142" s="274"/>
      <c r="M142" s="31"/>
      <c r="N142" s="22"/>
      <c r="O142" s="35">
        <v>7084570729.0884</v>
      </c>
      <c r="P142" s="36"/>
      <c r="Q142" s="22"/>
      <c r="S142" s="307"/>
      <c r="T142" s="307"/>
      <c r="U142" s="18"/>
      <c r="V142" s="310"/>
      <c r="W142" s="309"/>
      <c r="X142" s="308"/>
      <c r="Y142" s="309"/>
    </row>
    <row r="143" spans="1:18" ht="15">
      <c r="A143" s="22"/>
      <c r="B143" s="77" t="s">
        <v>1</v>
      </c>
      <c r="C143" s="80"/>
      <c r="D143" s="72"/>
      <c r="E143" s="80">
        <v>4597144344.990522</v>
      </c>
      <c r="F143" s="80"/>
      <c r="G143" s="78">
        <v>7084570729.07</v>
      </c>
      <c r="H143" s="81"/>
      <c r="I143" s="60">
        <v>0.6942240000000001</v>
      </c>
      <c r="J143" s="60">
        <v>0.6965450000000001</v>
      </c>
      <c r="K143" s="72"/>
      <c r="L143" s="72"/>
      <c r="M143" s="22"/>
      <c r="N143" s="22"/>
      <c r="O143" s="48">
        <v>7084570729.07</v>
      </c>
      <c r="P143" s="28"/>
      <c r="Q143" s="88">
        <v>-6.698086448819751E-07</v>
      </c>
      <c r="R143" s="19">
        <v>-1.0000000000287557E-06</v>
      </c>
    </row>
    <row r="144" spans="1:17" ht="15">
      <c r="A144" s="22"/>
      <c r="B144" s="256"/>
      <c r="C144" s="262"/>
      <c r="D144" s="262"/>
      <c r="E144" s="262"/>
      <c r="F144" s="262"/>
      <c r="G144" s="365"/>
      <c r="H144" s="260"/>
      <c r="I144" s="261"/>
      <c r="J144" s="261"/>
      <c r="K144" s="256"/>
      <c r="L144" s="256"/>
      <c r="M144" s="256"/>
      <c r="N144" s="22"/>
      <c r="O144" s="48">
        <v>7084570729.07</v>
      </c>
      <c r="P144" s="28"/>
      <c r="Q144" s="22"/>
    </row>
    <row r="145" spans="1:17" ht="15">
      <c r="A145" s="22"/>
      <c r="B145" s="256" t="s">
        <v>60</v>
      </c>
      <c r="C145" s="256"/>
      <c r="D145" s="256"/>
      <c r="E145" s="256"/>
      <c r="F145" s="256"/>
      <c r="G145" s="262"/>
      <c r="H145" s="256"/>
      <c r="I145" s="263"/>
      <c r="J145" s="263"/>
      <c r="K145" s="256"/>
      <c r="L145" s="256"/>
      <c r="M145" s="256"/>
      <c r="N145" s="22"/>
      <c r="O145" s="43"/>
      <c r="P145" s="28"/>
      <c r="Q145" s="22"/>
    </row>
    <row r="146" spans="1:17" ht="15">
      <c r="A146" s="22"/>
      <c r="B146" s="53" t="s">
        <v>2</v>
      </c>
      <c r="C146" s="22"/>
      <c r="D146" s="22"/>
      <c r="E146" s="22"/>
      <c r="F146" s="22"/>
      <c r="G146" s="22"/>
      <c r="H146" s="22"/>
      <c r="I146" s="22"/>
      <c r="J146" s="22"/>
      <c r="K146" s="22"/>
      <c r="L146" s="22"/>
      <c r="M146" s="22"/>
      <c r="N146" s="22"/>
      <c r="O146" s="22"/>
      <c r="P146" s="28"/>
      <c r="Q146" s="22"/>
    </row>
    <row r="147" spans="1:17" s="340" customFormat="1" ht="15">
      <c r="A147" s="22"/>
      <c r="B147" s="53" t="s">
        <v>272</v>
      </c>
      <c r="C147" s="22"/>
      <c r="D147" s="22"/>
      <c r="E147" s="22"/>
      <c r="F147" s="22"/>
      <c r="G147" s="22"/>
      <c r="H147" s="22"/>
      <c r="I147" s="22"/>
      <c r="J147" s="22"/>
      <c r="K147" s="22"/>
      <c r="L147" s="22"/>
      <c r="M147" s="22"/>
      <c r="N147" s="22"/>
      <c r="O147" s="22"/>
      <c r="P147" s="28"/>
      <c r="Q147" s="22"/>
    </row>
    <row r="148" spans="1:17" s="340" customFormat="1" ht="15">
      <c r="A148" s="22"/>
      <c r="B148" s="53" t="s">
        <v>273</v>
      </c>
      <c r="C148" s="22"/>
      <c r="D148" s="22"/>
      <c r="E148" s="22"/>
      <c r="F148" s="22"/>
      <c r="G148" s="22"/>
      <c r="H148" s="22"/>
      <c r="I148" s="22"/>
      <c r="J148" s="22"/>
      <c r="K148" s="22"/>
      <c r="L148" s="22"/>
      <c r="M148" s="22"/>
      <c r="N148" s="22"/>
      <c r="O148" s="22"/>
      <c r="P148" s="28"/>
      <c r="Q148" s="22"/>
    </row>
    <row r="149" spans="1:17" ht="15">
      <c r="A149" s="22"/>
      <c r="B149" s="53" t="s">
        <v>255</v>
      </c>
      <c r="C149" s="22"/>
      <c r="D149" s="22"/>
      <c r="E149" s="22"/>
      <c r="F149" s="22"/>
      <c r="G149" s="22"/>
      <c r="H149" s="22"/>
      <c r="I149" s="22"/>
      <c r="J149" s="22"/>
      <c r="K149" s="22"/>
      <c r="L149" s="22"/>
      <c r="M149" s="22"/>
      <c r="N149" s="22"/>
      <c r="O149" s="43"/>
      <c r="P149" s="28"/>
      <c r="Q149" s="22"/>
    </row>
    <row r="150" spans="1:17" ht="15">
      <c r="A150" s="22"/>
      <c r="B150" s="53" t="s">
        <v>256</v>
      </c>
      <c r="C150" s="22"/>
      <c r="D150" s="22"/>
      <c r="E150" s="22"/>
      <c r="F150" s="22"/>
      <c r="G150" s="22"/>
      <c r="H150" s="22"/>
      <c r="I150" s="22"/>
      <c r="J150" s="22"/>
      <c r="K150" s="22"/>
      <c r="L150" s="22"/>
      <c r="M150" s="22"/>
      <c r="N150" s="22"/>
      <c r="O150" s="22"/>
      <c r="P150" s="28"/>
      <c r="Q150" s="22"/>
    </row>
    <row r="151" spans="1:17" s="340" customFormat="1" ht="15">
      <c r="A151" s="22"/>
      <c r="B151" s="280" t="s">
        <v>271</v>
      </c>
      <c r="C151" s="22"/>
      <c r="D151" s="22"/>
      <c r="E151" s="22"/>
      <c r="F151" s="22"/>
      <c r="G151" s="22"/>
      <c r="H151" s="22"/>
      <c r="I151" s="22"/>
      <c r="J151" s="22"/>
      <c r="K151" s="22"/>
      <c r="L151" s="22"/>
      <c r="M151" s="22"/>
      <c r="N151" s="22"/>
      <c r="O151" s="22"/>
      <c r="P151" s="28"/>
      <c r="Q151" s="22"/>
    </row>
    <row r="152" spans="1:17" ht="15">
      <c r="A152" s="22"/>
      <c r="B152" s="82" t="s">
        <v>98</v>
      </c>
      <c r="C152" s="22"/>
      <c r="D152" s="22"/>
      <c r="E152" s="22"/>
      <c r="F152" s="22"/>
      <c r="G152" s="22"/>
      <c r="H152" s="22"/>
      <c r="I152" s="22"/>
      <c r="J152" s="22"/>
      <c r="K152" s="22"/>
      <c r="L152" s="22"/>
      <c r="M152" s="22"/>
      <c r="N152" s="22"/>
      <c r="O152" s="22"/>
      <c r="P152" s="28"/>
      <c r="Q152" s="22"/>
    </row>
    <row r="153" spans="1:17" ht="15" hidden="1" outlineLevel="1">
      <c r="A153" s="22"/>
      <c r="B153" s="54"/>
      <c r="C153" s="22"/>
      <c r="D153" s="22"/>
      <c r="E153" s="22"/>
      <c r="F153" s="22"/>
      <c r="G153" s="22"/>
      <c r="H153" s="22"/>
      <c r="I153" s="22"/>
      <c r="J153" s="22"/>
      <c r="K153" s="22"/>
      <c r="L153" s="22"/>
      <c r="M153" s="22"/>
      <c r="N153" s="22"/>
      <c r="O153" s="22"/>
      <c r="P153" s="28"/>
      <c r="Q153" s="22"/>
    </row>
    <row r="154" spans="1:17" ht="15" hidden="1" outlineLevel="1">
      <c r="A154" s="22"/>
      <c r="B154" s="54" t="s">
        <v>99</v>
      </c>
      <c r="C154" s="22"/>
      <c r="D154" s="22"/>
      <c r="E154" s="22"/>
      <c r="F154" s="22"/>
      <c r="G154" s="22"/>
      <c r="H154" s="22"/>
      <c r="I154" s="22"/>
      <c r="J154" s="22"/>
      <c r="K154" s="22"/>
      <c r="L154" s="22"/>
      <c r="M154" s="22"/>
      <c r="N154" s="22"/>
      <c r="O154" s="22"/>
      <c r="P154" s="28"/>
      <c r="Q154" s="22"/>
    </row>
    <row r="155" spans="1:17" ht="15" hidden="1" outlineLevel="1">
      <c r="A155" s="22"/>
      <c r="B155" s="22"/>
      <c r="C155" s="22"/>
      <c r="D155" s="22"/>
      <c r="E155" s="22"/>
      <c r="F155" s="22"/>
      <c r="G155" s="22"/>
      <c r="H155" s="22"/>
      <c r="I155" s="22"/>
      <c r="J155" s="22"/>
      <c r="K155" s="22"/>
      <c r="L155" s="22"/>
      <c r="M155" s="22"/>
      <c r="N155" s="22"/>
      <c r="O155" s="22"/>
      <c r="P155" s="28"/>
      <c r="Q155" s="22"/>
    </row>
    <row r="156" spans="1:17" ht="33" hidden="1" outlineLevel="1">
      <c r="A156" s="22"/>
      <c r="B156" s="83" t="s">
        <v>100</v>
      </c>
      <c r="C156" s="66" t="s">
        <v>101</v>
      </c>
      <c r="D156" s="66" t="s">
        <v>102</v>
      </c>
      <c r="E156" s="66" t="s">
        <v>103</v>
      </c>
      <c r="F156" s="66" t="s">
        <v>39</v>
      </c>
      <c r="G156" s="66" t="s">
        <v>226</v>
      </c>
      <c r="H156" s="65" t="s">
        <v>51</v>
      </c>
      <c r="I156" s="66" t="s">
        <v>52</v>
      </c>
      <c r="J156" s="66" t="s">
        <v>43</v>
      </c>
      <c r="K156" s="66" t="s">
        <v>44</v>
      </c>
      <c r="L156" s="84" t="s">
        <v>69</v>
      </c>
      <c r="M156" s="66" t="s">
        <v>91</v>
      </c>
      <c r="N156" s="49"/>
      <c r="O156" s="22"/>
      <c r="P156" s="28"/>
      <c r="Q156" s="22"/>
    </row>
    <row r="157" spans="1:20" s="340" customFormat="1" ht="25.5" customHeight="1" hidden="1" outlineLevel="1">
      <c r="A157" s="22"/>
      <c r="B157" s="311"/>
      <c r="C157" s="354"/>
      <c r="D157" s="286"/>
      <c r="E157" s="286"/>
      <c r="F157" s="355"/>
      <c r="G157" s="272"/>
      <c r="H157" s="272"/>
      <c r="I157" s="272"/>
      <c r="J157" s="273"/>
      <c r="K157" s="352"/>
      <c r="L157" s="312"/>
      <c r="M157" s="370" t="s">
        <v>70</v>
      </c>
      <c r="N157" s="22"/>
      <c r="O157" s="22"/>
      <c r="P157" s="55">
        <v>0</v>
      </c>
      <c r="Q157" s="22"/>
      <c r="S157" s="235"/>
      <c r="T157" s="236"/>
    </row>
    <row r="158" spans="1:20" s="340" customFormat="1" ht="25.5" customHeight="1" hidden="1" outlineLevel="1">
      <c r="A158" s="22"/>
      <c r="B158" s="311"/>
      <c r="C158" s="354"/>
      <c r="D158" s="286"/>
      <c r="E158" s="286"/>
      <c r="F158" s="355"/>
      <c r="G158" s="272"/>
      <c r="H158" s="272"/>
      <c r="I158" s="272"/>
      <c r="J158" s="273"/>
      <c r="K158" s="352"/>
      <c r="L158" s="312"/>
      <c r="M158" s="370"/>
      <c r="N158" s="22"/>
      <c r="O158" s="22"/>
      <c r="P158" s="55"/>
      <c r="Q158" s="22"/>
      <c r="S158" s="235"/>
      <c r="T158" s="236"/>
    </row>
    <row r="159" spans="1:20" s="340" customFormat="1" ht="25.5" customHeight="1" hidden="1" outlineLevel="1">
      <c r="A159" s="22"/>
      <c r="B159" s="311"/>
      <c r="C159" s="354"/>
      <c r="D159" s="286"/>
      <c r="E159" s="286"/>
      <c r="F159" s="355"/>
      <c r="G159" s="272"/>
      <c r="H159" s="272"/>
      <c r="I159" s="272"/>
      <c r="J159" s="273"/>
      <c r="K159" s="352"/>
      <c r="L159" s="312"/>
      <c r="M159" s="370"/>
      <c r="N159" s="22"/>
      <c r="O159" s="22"/>
      <c r="P159" s="55"/>
      <c r="Q159" s="22"/>
      <c r="S159" s="235"/>
      <c r="T159" s="236"/>
    </row>
    <row r="160" spans="1:20" s="340" customFormat="1" ht="25.5" customHeight="1" hidden="1" outlineLevel="1">
      <c r="A160" s="22"/>
      <c r="B160" s="311"/>
      <c r="C160" s="354"/>
      <c r="D160" s="286"/>
      <c r="E160" s="286"/>
      <c r="F160" s="355"/>
      <c r="G160" s="272"/>
      <c r="H160" s="272"/>
      <c r="I160" s="272"/>
      <c r="J160" s="273"/>
      <c r="K160" s="352"/>
      <c r="L160" s="312"/>
      <c r="M160" s="370"/>
      <c r="N160" s="22"/>
      <c r="O160" s="22"/>
      <c r="P160" s="55"/>
      <c r="Q160" s="22"/>
      <c r="S160" s="235"/>
      <c r="T160" s="236"/>
    </row>
    <row r="161" spans="1:20" s="340" customFormat="1" ht="9.75" customHeight="1" hidden="1" outlineLevel="1">
      <c r="A161" s="22"/>
      <c r="B161" s="311"/>
      <c r="C161" s="270"/>
      <c r="D161" s="351"/>
      <c r="E161" s="351"/>
      <c r="F161" s="272"/>
      <c r="G161" s="272"/>
      <c r="H161" s="272"/>
      <c r="I161" s="272"/>
      <c r="J161" s="273"/>
      <c r="K161" s="352"/>
      <c r="L161" s="312"/>
      <c r="M161" s="370"/>
      <c r="N161" s="22"/>
      <c r="O161" s="22"/>
      <c r="P161" s="55">
        <v>0</v>
      </c>
      <c r="Q161" s="22"/>
      <c r="S161" s="235"/>
      <c r="T161" s="236"/>
    </row>
    <row r="162" spans="1:18" ht="15" customHeight="1" hidden="1" outlineLevel="1">
      <c r="A162" s="22"/>
      <c r="B162" s="77" t="s">
        <v>1</v>
      </c>
      <c r="C162" s="72"/>
      <c r="D162" s="72"/>
      <c r="E162" s="72"/>
      <c r="F162" s="72"/>
      <c r="G162" s="72"/>
      <c r="H162" s="72"/>
      <c r="I162" s="78">
        <v>0</v>
      </c>
      <c r="J162" s="60">
        <v>0</v>
      </c>
      <c r="K162" s="60">
        <v>0</v>
      </c>
      <c r="L162" s="72"/>
      <c r="M162" s="72"/>
      <c r="N162" s="22"/>
      <c r="O162" s="22"/>
      <c r="P162" s="55"/>
      <c r="Q162" s="88">
        <v>0</v>
      </c>
      <c r="R162" s="19">
        <v>0</v>
      </c>
    </row>
    <row r="163" spans="1:19" s="313" customFormat="1" ht="15" hidden="1" outlineLevel="1">
      <c r="A163" s="329"/>
      <c r="B163" s="329"/>
      <c r="C163" s="329"/>
      <c r="D163" s="329"/>
      <c r="E163" s="329"/>
      <c r="F163" s="329"/>
      <c r="G163" s="329"/>
      <c r="H163" s="329"/>
      <c r="I163" s="259"/>
      <c r="J163" s="261"/>
      <c r="K163" s="261"/>
      <c r="L163" s="329"/>
      <c r="M163" s="329"/>
      <c r="N163" s="280"/>
      <c r="O163" s="316">
        <v>66431963.36</v>
      </c>
      <c r="P163" s="314"/>
      <c r="Q163" s="280"/>
      <c r="S163" s="342">
        <v>66431963.36</v>
      </c>
    </row>
    <row r="164" spans="1:19" s="313" customFormat="1" ht="15" hidden="1" outlineLevel="1">
      <c r="A164" s="329"/>
      <c r="B164" s="329"/>
      <c r="C164" s="329"/>
      <c r="D164" s="329"/>
      <c r="E164" s="329"/>
      <c r="F164" s="329"/>
      <c r="G164" s="329"/>
      <c r="H164" s="329"/>
      <c r="I164" s="330"/>
      <c r="J164" s="331"/>
      <c r="K164" s="331"/>
      <c r="L164" s="329"/>
      <c r="M164" s="329"/>
      <c r="N164" s="280"/>
      <c r="O164" s="316">
        <v>66431963.36</v>
      </c>
      <c r="P164" s="318">
        <v>0</v>
      </c>
      <c r="Q164" s="280"/>
      <c r="S164" s="343">
        <v>0</v>
      </c>
    </row>
    <row r="165" spans="1:17" s="313" customFormat="1" ht="15" collapsed="1">
      <c r="A165" s="280"/>
      <c r="B165" s="315" t="s">
        <v>215</v>
      </c>
      <c r="C165" s="280"/>
      <c r="D165" s="280"/>
      <c r="E165" s="280"/>
      <c r="F165" s="280"/>
      <c r="G165" s="280"/>
      <c r="H165" s="280"/>
      <c r="I165" s="280"/>
      <c r="J165" s="316"/>
      <c r="K165" s="317"/>
      <c r="L165" s="280"/>
      <c r="M165" s="280"/>
      <c r="N165" s="280"/>
      <c r="P165" s="318"/>
      <c r="Q165" s="280"/>
    </row>
    <row r="166" spans="1:17" s="313" customFormat="1" ht="15">
      <c r="A166" s="280"/>
      <c r="B166" s="280"/>
      <c r="C166" s="280"/>
      <c r="D166" s="280"/>
      <c r="E166" s="280"/>
      <c r="F166" s="280"/>
      <c r="G166" s="280"/>
      <c r="H166" s="280"/>
      <c r="I166" s="280"/>
      <c r="J166" s="316"/>
      <c r="K166" s="317"/>
      <c r="L166" s="280"/>
      <c r="M166" s="280"/>
      <c r="N166" s="280"/>
      <c r="O166" s="316"/>
      <c r="P166" s="318"/>
      <c r="Q166" s="329"/>
    </row>
    <row r="167" spans="1:17" s="313" customFormat="1" ht="33">
      <c r="A167" s="280"/>
      <c r="B167" s="305" t="s">
        <v>17</v>
      </c>
      <c r="C167" s="305" t="s">
        <v>216</v>
      </c>
      <c r="D167" s="305" t="s">
        <v>217</v>
      </c>
      <c r="E167" s="305" t="s">
        <v>102</v>
      </c>
      <c r="F167" s="305" t="s">
        <v>218</v>
      </c>
      <c r="G167" s="305" t="s">
        <v>103</v>
      </c>
      <c r="H167" s="305" t="s">
        <v>219</v>
      </c>
      <c r="I167" s="305" t="s">
        <v>220</v>
      </c>
      <c r="J167" s="305" t="s">
        <v>51</v>
      </c>
      <c r="K167" s="305" t="s">
        <v>221</v>
      </c>
      <c r="L167" s="305" t="s">
        <v>246</v>
      </c>
      <c r="M167" s="305" t="s">
        <v>52</v>
      </c>
      <c r="N167" s="305" t="s">
        <v>222</v>
      </c>
      <c r="O167" s="305" t="s">
        <v>223</v>
      </c>
      <c r="P167" s="305" t="s">
        <v>91</v>
      </c>
      <c r="Q167" s="339"/>
    </row>
    <row r="168" spans="1:20" s="340" customFormat="1" ht="24" customHeight="1">
      <c r="A168" s="280"/>
      <c r="B168" s="356" t="s">
        <v>248</v>
      </c>
      <c r="C168" s="357" t="s">
        <v>262</v>
      </c>
      <c r="D168" s="354">
        <v>13000</v>
      </c>
      <c r="E168" s="286">
        <v>43431</v>
      </c>
      <c r="F168" s="286">
        <v>43584</v>
      </c>
      <c r="G168" s="286">
        <v>43584</v>
      </c>
      <c r="H168" s="355">
        <v>65000000</v>
      </c>
      <c r="I168" s="355">
        <v>4452.06</v>
      </c>
      <c r="J168" s="355">
        <v>1491438.36</v>
      </c>
      <c r="K168" s="366" t="s">
        <v>264</v>
      </c>
      <c r="L168" s="349">
        <v>0.999085</v>
      </c>
      <c r="M168" s="350">
        <v>66431963.36</v>
      </c>
      <c r="N168" s="67">
        <v>0.00651</v>
      </c>
      <c r="O168" s="359">
        <v>0.006531</v>
      </c>
      <c r="P168" s="371" t="s">
        <v>245</v>
      </c>
      <c r="Q168" s="339"/>
      <c r="T168" s="332"/>
    </row>
    <row r="169" spans="1:20" s="340" customFormat="1" ht="9" customHeight="1">
      <c r="A169" s="280"/>
      <c r="B169" s="356"/>
      <c r="C169" s="357"/>
      <c r="D169" s="354"/>
      <c r="E169" s="286"/>
      <c r="F169" s="286"/>
      <c r="G169" s="286"/>
      <c r="H169" s="355"/>
      <c r="I169" s="355"/>
      <c r="J169" s="355"/>
      <c r="K169" s="366"/>
      <c r="L169" s="349"/>
      <c r="M169" s="358"/>
      <c r="N169" s="67"/>
      <c r="O169" s="359"/>
      <c r="P169" s="371"/>
      <c r="Q169" s="339"/>
      <c r="T169" s="332"/>
    </row>
    <row r="170" spans="1:17" s="313" customFormat="1" ht="15">
      <c r="A170" s="280"/>
      <c r="B170" s="320" t="s">
        <v>1</v>
      </c>
      <c r="C170" s="319"/>
      <c r="D170" s="322"/>
      <c r="E170" s="321"/>
      <c r="F170" s="321"/>
      <c r="G170" s="321"/>
      <c r="H170" s="323"/>
      <c r="I170" s="323"/>
      <c r="J170" s="326">
        <v>1491438.36</v>
      </c>
      <c r="K170" s="324"/>
      <c r="L170" s="325"/>
      <c r="M170" s="326">
        <v>66431963.36</v>
      </c>
      <c r="N170" s="327">
        <v>0.00651</v>
      </c>
      <c r="O170" s="328">
        <v>0.006531</v>
      </c>
      <c r="P170" s="323"/>
      <c r="Q170" s="339"/>
    </row>
    <row r="171" spans="1:17" ht="15">
      <c r="A171" s="256"/>
      <c r="B171" s="256"/>
      <c r="C171" s="256"/>
      <c r="D171" s="256"/>
      <c r="E171" s="256"/>
      <c r="F171" s="256"/>
      <c r="G171" s="256"/>
      <c r="H171" s="256"/>
      <c r="I171" s="259"/>
      <c r="J171" s="261"/>
      <c r="K171" s="261"/>
      <c r="L171" s="256"/>
      <c r="M171" s="262"/>
      <c r="N171" s="262"/>
      <c r="O171" s="22"/>
      <c r="P171" s="28"/>
      <c r="Q171" s="256"/>
    </row>
    <row r="172" spans="1:17" ht="15">
      <c r="A172" s="22"/>
      <c r="B172" s="82" t="s">
        <v>35</v>
      </c>
      <c r="C172" s="82"/>
      <c r="D172" s="82"/>
      <c r="E172" s="82"/>
      <c r="F172" s="82"/>
      <c r="G172" s="82"/>
      <c r="H172" s="82"/>
      <c r="I172" s="82"/>
      <c r="J172" s="82"/>
      <c r="K172" s="22"/>
      <c r="L172" s="22"/>
      <c r="M172" s="22"/>
      <c r="N172" s="89"/>
      <c r="O172" s="22"/>
      <c r="P172" s="28"/>
      <c r="Q172" s="256"/>
    </row>
    <row r="173" spans="1:17" ht="15">
      <c r="A173" s="22"/>
      <c r="B173" s="29"/>
      <c r="C173" s="29"/>
      <c r="D173" s="29"/>
      <c r="E173" s="29"/>
      <c r="F173" s="29"/>
      <c r="G173" s="29"/>
      <c r="H173" s="29"/>
      <c r="I173" s="29"/>
      <c r="J173" s="29"/>
      <c r="K173" s="22"/>
      <c r="L173" s="22"/>
      <c r="M173" s="22"/>
      <c r="N173" s="22"/>
      <c r="O173" s="22"/>
      <c r="P173" s="28"/>
      <c r="Q173" s="256"/>
    </row>
    <row r="174" spans="1:17" ht="33">
      <c r="A174" s="31"/>
      <c r="B174" s="65" t="s">
        <v>36</v>
      </c>
      <c r="C174" s="65" t="s">
        <v>37</v>
      </c>
      <c r="D174" s="66" t="s">
        <v>38</v>
      </c>
      <c r="E174" s="65" t="s">
        <v>39</v>
      </c>
      <c r="F174" s="65" t="s">
        <v>50</v>
      </c>
      <c r="G174" s="65" t="s">
        <v>51</v>
      </c>
      <c r="H174" s="65" t="s">
        <v>52</v>
      </c>
      <c r="I174" s="65" t="s">
        <v>43</v>
      </c>
      <c r="J174" s="65" t="s">
        <v>44</v>
      </c>
      <c r="K174" s="65" t="s">
        <v>91</v>
      </c>
      <c r="L174" s="31"/>
      <c r="M174" s="56"/>
      <c r="N174" s="31"/>
      <c r="O174" s="31"/>
      <c r="P174" s="51"/>
      <c r="Q174" s="31"/>
    </row>
    <row r="175" spans="1:22" ht="15.75" customHeight="1">
      <c r="A175" s="22"/>
      <c r="B175" s="281" t="s">
        <v>267</v>
      </c>
      <c r="C175" s="286">
        <v>43542</v>
      </c>
      <c r="D175" s="286">
        <v>43556</v>
      </c>
      <c r="E175" s="347">
        <v>37000000</v>
      </c>
      <c r="F175" s="347">
        <v>1541.67</v>
      </c>
      <c r="G175" s="347">
        <v>18500</v>
      </c>
      <c r="H175" s="347">
        <v>37018500</v>
      </c>
      <c r="I175" s="67">
        <v>0.003627</v>
      </c>
      <c r="J175" s="68">
        <v>0.00364</v>
      </c>
      <c r="K175" s="368" t="s">
        <v>212</v>
      </c>
      <c r="L175" s="23"/>
      <c r="M175" s="56"/>
      <c r="N175" s="22"/>
      <c r="O175" s="56"/>
      <c r="P175" s="57"/>
      <c r="Q175" s="37"/>
      <c r="S175" s="235"/>
      <c r="T175" s="236"/>
      <c r="V175" s="254"/>
    </row>
    <row r="176" spans="1:22" s="313" customFormat="1" ht="15.75" customHeight="1">
      <c r="A176" s="22"/>
      <c r="B176" s="128" t="s">
        <v>259</v>
      </c>
      <c r="C176" s="286">
        <v>43545</v>
      </c>
      <c r="D176" s="286">
        <v>43559</v>
      </c>
      <c r="E176" s="347">
        <v>62000000</v>
      </c>
      <c r="F176" s="347">
        <v>3186.11</v>
      </c>
      <c r="G176" s="347">
        <v>28675</v>
      </c>
      <c r="H176" s="347">
        <v>62028675</v>
      </c>
      <c r="I176" s="67">
        <v>0.006078</v>
      </c>
      <c r="J176" s="68">
        <v>0.006099</v>
      </c>
      <c r="K176" s="368"/>
      <c r="L176" s="23"/>
      <c r="M176" s="56"/>
      <c r="N176" s="22"/>
      <c r="O176" s="56"/>
      <c r="P176" s="57"/>
      <c r="Q176" s="37"/>
      <c r="S176" s="235"/>
      <c r="T176" s="236"/>
      <c r="V176" s="254"/>
    </row>
    <row r="177" spans="1:22" s="340" customFormat="1" ht="15.75" customHeight="1">
      <c r="A177" s="22"/>
      <c r="B177" s="128" t="s">
        <v>210</v>
      </c>
      <c r="C177" s="286">
        <v>43552</v>
      </c>
      <c r="D177" s="286">
        <v>43559</v>
      </c>
      <c r="E177" s="347">
        <v>95700000</v>
      </c>
      <c r="F177" s="347">
        <v>5050.84</v>
      </c>
      <c r="G177" s="347">
        <v>10101.67</v>
      </c>
      <c r="H177" s="347">
        <v>95710101.67</v>
      </c>
      <c r="I177" s="67">
        <v>0.009379</v>
      </c>
      <c r="J177" s="68">
        <v>0.00941</v>
      </c>
      <c r="K177" s="368"/>
      <c r="L177" s="23"/>
      <c r="M177" s="56"/>
      <c r="N177" s="22"/>
      <c r="O177" s="56"/>
      <c r="P177" s="57"/>
      <c r="Q177" s="37"/>
      <c r="S177" s="235"/>
      <c r="T177" s="236"/>
      <c r="V177" s="254"/>
    </row>
    <row r="178" spans="1:22" s="340" customFormat="1" ht="15.75" customHeight="1">
      <c r="A178" s="22"/>
      <c r="B178" s="128" t="s">
        <v>260</v>
      </c>
      <c r="C178" s="286">
        <v>43552</v>
      </c>
      <c r="D178" s="286">
        <v>43566</v>
      </c>
      <c r="E178" s="347">
        <v>95700000</v>
      </c>
      <c r="F178" s="347">
        <v>5183.75</v>
      </c>
      <c r="G178" s="347">
        <v>10367.5</v>
      </c>
      <c r="H178" s="347">
        <v>95710367.5</v>
      </c>
      <c r="I178" s="67">
        <v>0.009379</v>
      </c>
      <c r="J178" s="68">
        <v>0.00941</v>
      </c>
      <c r="K178" s="368"/>
      <c r="L178" s="23"/>
      <c r="M178" s="56"/>
      <c r="N178" s="22"/>
      <c r="O178" s="56"/>
      <c r="P178" s="57"/>
      <c r="Q178" s="37"/>
      <c r="S178" s="235"/>
      <c r="T178" s="236"/>
      <c r="V178" s="254"/>
    </row>
    <row r="179" spans="1:22" s="340" customFormat="1" ht="15.75" customHeight="1">
      <c r="A179" s="22"/>
      <c r="B179" s="128" t="s">
        <v>267</v>
      </c>
      <c r="C179" s="286">
        <v>43553</v>
      </c>
      <c r="D179" s="286">
        <v>43556</v>
      </c>
      <c r="E179" s="347">
        <v>76300000</v>
      </c>
      <c r="F179" s="347">
        <v>5298.61</v>
      </c>
      <c r="G179" s="347">
        <v>5298.61</v>
      </c>
      <c r="H179" s="347">
        <v>76305298.61</v>
      </c>
      <c r="I179" s="67">
        <v>0.007477</v>
      </c>
      <c r="J179" s="68">
        <v>0.007502</v>
      </c>
      <c r="K179" s="368"/>
      <c r="L179" s="23"/>
      <c r="M179" s="56"/>
      <c r="N179" s="22"/>
      <c r="O179" s="56"/>
      <c r="P179" s="57"/>
      <c r="Q179" s="37"/>
      <c r="S179" s="235"/>
      <c r="T179" s="236"/>
      <c r="V179" s="254"/>
    </row>
    <row r="180" spans="1:22" s="340" customFormat="1" ht="15.75" customHeight="1">
      <c r="A180" s="22"/>
      <c r="B180" s="128" t="s">
        <v>211</v>
      </c>
      <c r="C180" s="286">
        <v>43553</v>
      </c>
      <c r="D180" s="286">
        <v>43556</v>
      </c>
      <c r="E180" s="347">
        <v>9586325.56</v>
      </c>
      <c r="F180" s="347">
        <v>617.79</v>
      </c>
      <c r="G180" s="347">
        <v>617.79</v>
      </c>
      <c r="H180" s="347">
        <v>9586943.35</v>
      </c>
      <c r="I180" s="67">
        <v>0.000939</v>
      </c>
      <c r="J180" s="68">
        <v>0.000943</v>
      </c>
      <c r="K180" s="368"/>
      <c r="L180" s="23"/>
      <c r="M180" s="56"/>
      <c r="N180" s="22"/>
      <c r="O180" s="56"/>
      <c r="P180" s="57"/>
      <c r="Q180" s="37"/>
      <c r="S180" s="235"/>
      <c r="T180" s="236"/>
      <c r="V180" s="254"/>
    </row>
    <row r="181" spans="1:19" ht="15">
      <c r="A181" s="22"/>
      <c r="B181" s="77" t="s">
        <v>1</v>
      </c>
      <c r="C181" s="237"/>
      <c r="D181" s="237"/>
      <c r="E181" s="348">
        <v>376286325.56</v>
      </c>
      <c r="F181" s="346"/>
      <c r="G181" s="348">
        <v>73560.56999999999</v>
      </c>
      <c r="H181" s="348">
        <v>376359886.13000005</v>
      </c>
      <c r="I181" s="85">
        <v>0.036879</v>
      </c>
      <c r="J181" s="85">
        <v>0.037004</v>
      </c>
      <c r="K181" s="72"/>
      <c r="L181" s="22"/>
      <c r="M181" s="22"/>
      <c r="N181" s="22"/>
      <c r="O181" s="22"/>
      <c r="P181" s="28"/>
      <c r="Q181" s="88">
        <v>8.369712805600393E-07</v>
      </c>
      <c r="R181" s="19">
        <v>-8.80829175105291E-07</v>
      </c>
      <c r="S181" s="232"/>
    </row>
    <row r="182" spans="1:17" ht="15">
      <c r="A182" s="22"/>
      <c r="B182" s="22"/>
      <c r="C182" s="22"/>
      <c r="D182" s="22"/>
      <c r="E182" s="22"/>
      <c r="F182" s="22"/>
      <c r="G182" s="22"/>
      <c r="H182" s="255"/>
      <c r="I182" s="361"/>
      <c r="J182" s="361"/>
      <c r="K182" s="22"/>
      <c r="L182" s="22"/>
      <c r="M182" s="22"/>
      <c r="N182" s="22"/>
      <c r="O182" s="22"/>
      <c r="P182" s="28"/>
      <c r="Q182" s="22"/>
    </row>
    <row r="183" spans="1:17" s="303" customFormat="1" ht="15">
      <c r="A183" s="256"/>
      <c r="B183" s="256"/>
      <c r="C183" s="256"/>
      <c r="D183" s="256"/>
      <c r="E183" s="256"/>
      <c r="F183" s="256"/>
      <c r="G183" s="256"/>
      <c r="H183" s="256"/>
      <c r="I183" s="264"/>
      <c r="J183" s="263"/>
      <c r="K183" s="263"/>
      <c r="L183" s="256"/>
      <c r="M183" s="256"/>
      <c r="N183" s="22"/>
      <c r="O183" s="50">
        <v>376359886.13</v>
      </c>
      <c r="P183" s="55"/>
      <c r="Q183" s="353">
        <v>0</v>
      </c>
    </row>
    <row r="184" spans="1:17" s="303" customFormat="1" ht="15">
      <c r="A184" s="256"/>
      <c r="B184" s="256"/>
      <c r="C184" s="256"/>
      <c r="D184" s="256"/>
      <c r="E184" s="256"/>
      <c r="F184" s="256"/>
      <c r="G184" s="256"/>
      <c r="H184" s="256"/>
      <c r="I184" s="264"/>
      <c r="J184" s="263"/>
      <c r="K184" s="263"/>
      <c r="L184" s="256"/>
      <c r="M184" s="256"/>
      <c r="N184" s="22"/>
      <c r="O184" s="50"/>
      <c r="P184" s="55"/>
      <c r="Q184" s="22"/>
    </row>
    <row r="185" spans="1:17" ht="15">
      <c r="A185" s="22"/>
      <c r="B185" s="82" t="s">
        <v>47</v>
      </c>
      <c r="C185" s="82"/>
      <c r="D185" s="82"/>
      <c r="E185" s="82"/>
      <c r="F185" s="22"/>
      <c r="G185" s="22"/>
      <c r="H185" s="22"/>
      <c r="I185" s="22"/>
      <c r="J185" s="23"/>
      <c r="K185" s="22"/>
      <c r="L185" s="22"/>
      <c r="M185" s="22"/>
      <c r="N185" s="22"/>
      <c r="O185" s="43"/>
      <c r="P185" s="28"/>
      <c r="Q185" s="22"/>
    </row>
    <row r="186" spans="1:17" ht="15">
      <c r="A186" s="22"/>
      <c r="B186" s="86"/>
      <c r="C186" s="304">
        <v>43098</v>
      </c>
      <c r="D186" s="304">
        <v>43465</v>
      </c>
      <c r="E186" s="304">
        <v>43553</v>
      </c>
      <c r="F186" s="22"/>
      <c r="G186" s="22"/>
      <c r="H186" s="22"/>
      <c r="I186" s="22"/>
      <c r="J186" s="23"/>
      <c r="K186" s="22"/>
      <c r="L186" s="22"/>
      <c r="M186" s="22"/>
      <c r="N186" s="22"/>
      <c r="O186" s="22"/>
      <c r="P186" s="28"/>
      <c r="Q186" s="22"/>
    </row>
    <row r="187" spans="1:17" ht="15">
      <c r="A187" s="22"/>
      <c r="B187" s="76" t="s">
        <v>48</v>
      </c>
      <c r="C187" s="272">
        <v>10790418333.800001</v>
      </c>
      <c r="D187" s="272">
        <v>10219444079.68</v>
      </c>
      <c r="E187" s="79">
        <v>10171031376.910002</v>
      </c>
      <c r="F187" s="22"/>
      <c r="G187" s="22"/>
      <c r="H187" s="22"/>
      <c r="I187" s="22"/>
      <c r="J187" s="23"/>
      <c r="K187" s="22"/>
      <c r="L187" s="22"/>
      <c r="M187" s="22"/>
      <c r="N187" s="22"/>
      <c r="O187" s="22"/>
      <c r="P187" s="28"/>
      <c r="Q187" s="22"/>
    </row>
    <row r="188" spans="1:17" ht="15">
      <c r="A188" s="22"/>
      <c r="B188" s="72" t="s">
        <v>49</v>
      </c>
      <c r="C188" s="341">
        <v>1.2375</v>
      </c>
      <c r="D188" s="341">
        <v>1.4095</v>
      </c>
      <c r="E188" s="139">
        <v>1.419</v>
      </c>
      <c r="F188" s="22"/>
      <c r="G188" s="22"/>
      <c r="H188" s="22"/>
      <c r="I188" s="22"/>
      <c r="J188" s="23"/>
      <c r="K188" s="22"/>
      <c r="L188" s="22"/>
      <c r="M188" s="22"/>
      <c r="N188" s="22"/>
      <c r="O188" s="22"/>
      <c r="P188" s="28"/>
      <c r="Q188" s="22"/>
    </row>
    <row r="189" spans="1:17" ht="15">
      <c r="A189" s="22"/>
      <c r="B189" s="22"/>
      <c r="C189" s="22"/>
      <c r="D189" s="22"/>
      <c r="E189" s="22"/>
      <c r="F189" s="22"/>
      <c r="G189" s="22"/>
      <c r="H189" s="22"/>
      <c r="I189" s="22"/>
      <c r="J189" s="23"/>
      <c r="K189" s="22"/>
      <c r="L189" s="22"/>
      <c r="M189" s="22"/>
      <c r="N189" s="22"/>
      <c r="O189" s="22"/>
      <c r="P189" s="28"/>
      <c r="Q189" s="22"/>
    </row>
    <row r="190" spans="1:17" ht="15">
      <c r="A190" s="256"/>
      <c r="B190" s="256"/>
      <c r="C190" s="256"/>
      <c r="D190" s="256"/>
      <c r="E190" s="256"/>
      <c r="F190" s="256"/>
      <c r="G190" s="256"/>
      <c r="H190" s="256"/>
      <c r="I190" s="256"/>
      <c r="J190" s="338"/>
      <c r="K190" s="256"/>
      <c r="L190" s="256"/>
      <c r="M190" s="256"/>
      <c r="N190" s="256"/>
      <c r="O190" s="256"/>
      <c r="P190" s="337"/>
      <c r="Q190" s="256"/>
    </row>
  </sheetData>
  <sheetProtection/>
  <mergeCells count="5">
    <mergeCell ref="K175:K180"/>
    <mergeCell ref="G9:J9"/>
    <mergeCell ref="C9:F9"/>
    <mergeCell ref="M157:M161"/>
    <mergeCell ref="P168:P169"/>
  </mergeCells>
  <printOptions/>
  <pageMargins left="0.27" right="0.2" top="0.27" bottom="0.27" header="0.17" footer="0.17"/>
  <pageSetup horizontalDpi="600" verticalDpi="600" orientation="landscape" paperSize="9" scale="5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140625" defaultRowHeight="15"/>
  <sheetData>
    <row r="1" spans="1:9" ht="15">
      <c r="A1" s="93" t="s">
        <v>122</v>
      </c>
      <c r="B1" s="94"/>
      <c r="C1" s="94"/>
      <c r="D1" s="94"/>
      <c r="E1" s="94"/>
      <c r="F1" s="94"/>
      <c r="G1" s="94"/>
      <c r="H1" s="94"/>
      <c r="I1" s="95"/>
    </row>
    <row r="2" spans="1:9" ht="15">
      <c r="A2" s="96"/>
      <c r="B2" s="90"/>
      <c r="C2" s="90"/>
      <c r="D2" s="90"/>
      <c r="E2" s="90"/>
      <c r="F2" s="90"/>
      <c r="G2" s="90"/>
      <c r="H2" s="90"/>
      <c r="I2" s="97"/>
    </row>
    <row r="3" spans="1:9" ht="15">
      <c r="A3" s="98" t="s">
        <v>107</v>
      </c>
      <c r="B3" s="90"/>
      <c r="C3" s="90"/>
      <c r="D3" s="90"/>
      <c r="E3" s="90"/>
      <c r="F3" s="90"/>
      <c r="G3" s="90"/>
      <c r="H3" s="90"/>
      <c r="I3" s="97"/>
    </row>
    <row r="4" spans="1:9" ht="15">
      <c r="A4" s="98"/>
      <c r="B4" s="90"/>
      <c r="C4" s="90"/>
      <c r="D4" s="90"/>
      <c r="E4" s="90"/>
      <c r="F4" s="90"/>
      <c r="G4" s="90"/>
      <c r="H4" s="90"/>
      <c r="I4" s="97"/>
    </row>
    <row r="5" spans="1:9" ht="15">
      <c r="A5" s="98"/>
      <c r="B5" s="90"/>
      <c r="C5" s="90"/>
      <c r="D5" s="90"/>
      <c r="E5" s="90"/>
      <c r="F5" s="90"/>
      <c r="G5" s="90"/>
      <c r="H5" s="90"/>
      <c r="I5" s="97"/>
    </row>
    <row r="6" spans="1:9" ht="15">
      <c r="A6" s="98"/>
      <c r="B6" s="90"/>
      <c r="C6" s="90"/>
      <c r="D6" s="90"/>
      <c r="E6" s="90"/>
      <c r="F6" s="90"/>
      <c r="G6" s="90"/>
      <c r="H6" s="90"/>
      <c r="I6" s="97"/>
    </row>
    <row r="7" spans="1:9" ht="15">
      <c r="A7" s="96"/>
      <c r="B7" s="90"/>
      <c r="C7" s="90"/>
      <c r="D7" s="90"/>
      <c r="E7" s="90"/>
      <c r="F7" s="90"/>
      <c r="G7" s="90"/>
      <c r="H7" s="90"/>
      <c r="I7" s="97"/>
    </row>
    <row r="8" spans="1:9" ht="15">
      <c r="A8" s="96"/>
      <c r="B8" s="90"/>
      <c r="C8" s="90"/>
      <c r="D8" s="90"/>
      <c r="E8" s="90"/>
      <c r="F8" s="90"/>
      <c r="G8" s="90"/>
      <c r="H8" s="90"/>
      <c r="I8" s="97"/>
    </row>
    <row r="9" spans="1:9" ht="15">
      <c r="A9" s="96"/>
      <c r="B9" s="90"/>
      <c r="C9" s="90"/>
      <c r="D9" s="90"/>
      <c r="E9" s="90"/>
      <c r="F9" s="90"/>
      <c r="G9" s="90"/>
      <c r="H9" s="99" t="s">
        <v>67</v>
      </c>
      <c r="I9" s="97"/>
    </row>
    <row r="10" spans="1:14" ht="56.25">
      <c r="A10" s="100" t="s">
        <v>108</v>
      </c>
      <c r="B10" s="101" t="s">
        <v>109</v>
      </c>
      <c r="C10" s="101" t="s">
        <v>117</v>
      </c>
      <c r="D10" s="101" t="s">
        <v>115</v>
      </c>
      <c r="E10" s="101" t="s">
        <v>118</v>
      </c>
      <c r="F10" s="101" t="s">
        <v>116</v>
      </c>
      <c r="G10" s="102"/>
      <c r="H10" s="103" t="s">
        <v>110</v>
      </c>
      <c r="I10" s="97"/>
      <c r="M10" s="17" t="s">
        <v>124</v>
      </c>
      <c r="N10" s="17" t="s">
        <v>59</v>
      </c>
    </row>
    <row r="11" spans="1:14" ht="15">
      <c r="A11" s="108" t="s">
        <v>28</v>
      </c>
      <c r="B11" s="104" t="s">
        <v>31</v>
      </c>
      <c r="C11" s="105">
        <v>23716660</v>
      </c>
      <c r="D11" s="105">
        <v>400806.42</v>
      </c>
      <c r="E11" s="106">
        <f>C11-E37</f>
        <v>22139248</v>
      </c>
      <c r="F11" s="105">
        <v>374148.47</v>
      </c>
      <c r="G11" s="102"/>
      <c r="H11" s="107">
        <f>F11-D11</f>
        <v>-26657.95000000001</v>
      </c>
      <c r="I11" s="97"/>
      <c r="K11" s="17" t="s">
        <v>119</v>
      </c>
      <c r="M11" s="127">
        <v>26657.933223815373</v>
      </c>
      <c r="N11" s="127">
        <f>M11+H11</f>
        <v>-0.01677618463872932</v>
      </c>
    </row>
    <row r="12" spans="1:14" ht="15">
      <c r="A12" s="108" t="s">
        <v>22</v>
      </c>
      <c r="B12" s="104" t="s">
        <v>31</v>
      </c>
      <c r="C12" s="105">
        <v>3074903674</v>
      </c>
      <c r="D12" s="105">
        <v>368988212.14</v>
      </c>
      <c r="E12" s="106">
        <f>C12-E38</f>
        <v>2884903674</v>
      </c>
      <c r="F12" s="105">
        <v>346188304.94</v>
      </c>
      <c r="G12" s="102"/>
      <c r="H12" s="107">
        <f>F12-D12</f>
        <v>-22799907.199999988</v>
      </c>
      <c r="I12" s="97"/>
      <c r="K12" s="17" t="s">
        <v>120</v>
      </c>
      <c r="M12" s="127">
        <v>22799998.085601147</v>
      </c>
      <c r="N12" s="127">
        <f aca="true" t="shared" si="0" ref="N12:N20">M12+H12</f>
        <v>90.88560115918517</v>
      </c>
    </row>
    <row r="13" spans="1:14" ht="15">
      <c r="A13" s="15" t="s">
        <v>11</v>
      </c>
      <c r="B13" s="104" t="s">
        <v>31</v>
      </c>
      <c r="C13" s="14">
        <f>34416815</f>
        <v>34416815</v>
      </c>
      <c r="D13" s="105">
        <v>6883359.96</v>
      </c>
      <c r="E13" s="106">
        <f>C13-E33</f>
        <v>31053446.23</v>
      </c>
      <c r="F13" s="105">
        <v>6210687.79</v>
      </c>
      <c r="G13" s="102"/>
      <c r="H13" s="107">
        <f aca="true" t="shared" si="1" ref="H13:H20">F13-D13</f>
        <v>-672672.1699999999</v>
      </c>
      <c r="I13" s="97"/>
      <c r="L13" s="135"/>
      <c r="M13" s="127">
        <v>672673.7539990032</v>
      </c>
      <c r="N13" s="127">
        <f t="shared" si="0"/>
        <v>1.5839990032836795</v>
      </c>
    </row>
    <row r="14" spans="1:14" ht="15">
      <c r="A14" s="15" t="s">
        <v>62</v>
      </c>
      <c r="B14" s="104" t="s">
        <v>31</v>
      </c>
      <c r="C14" s="14">
        <f>358802894</f>
        <v>358802894</v>
      </c>
      <c r="D14" s="105">
        <v>71760326.68</v>
      </c>
      <c r="E14" s="106">
        <f>C14-E34</f>
        <v>332025034</v>
      </c>
      <c r="F14" s="105">
        <v>66404813.31</v>
      </c>
      <c r="G14" s="102"/>
      <c r="H14" s="107">
        <f t="shared" si="1"/>
        <v>-5355513.370000005</v>
      </c>
      <c r="I14" s="97"/>
      <c r="L14" s="135"/>
      <c r="M14" s="127">
        <v>5355571.19</v>
      </c>
      <c r="N14" s="127">
        <f t="shared" si="0"/>
        <v>57.81999999564141</v>
      </c>
    </row>
    <row r="15" spans="1:14" ht="15">
      <c r="A15" s="15" t="s">
        <v>63</v>
      </c>
      <c r="B15" s="104" t="s">
        <v>31</v>
      </c>
      <c r="C15" s="14">
        <f>85376021</f>
        <v>85376021</v>
      </c>
      <c r="D15" s="105">
        <v>17075191.68</v>
      </c>
      <c r="E15" s="106">
        <f>C15-E35</f>
        <v>81092663</v>
      </c>
      <c r="F15" s="105">
        <v>16218526.91</v>
      </c>
      <c r="G15" s="102"/>
      <c r="H15" s="107">
        <f t="shared" si="1"/>
        <v>-856664.7699999996</v>
      </c>
      <c r="I15" s="97"/>
      <c r="L15" s="135"/>
      <c r="M15" s="127">
        <v>856671.6</v>
      </c>
      <c r="N15" s="127">
        <f t="shared" si="0"/>
        <v>6.830000000423752</v>
      </c>
    </row>
    <row r="16" spans="1:14" ht="15">
      <c r="A16" s="15" t="s">
        <v>64</v>
      </c>
      <c r="B16" s="104" t="s">
        <v>31</v>
      </c>
      <c r="C16" s="14">
        <f>20069044</f>
        <v>20069044</v>
      </c>
      <c r="D16" s="105">
        <v>4013807.71</v>
      </c>
      <c r="E16" s="106">
        <f>C16-E36</f>
        <v>17702792</v>
      </c>
      <c r="F16" s="105">
        <v>3540556.74</v>
      </c>
      <c r="G16" s="102"/>
      <c r="H16" s="107">
        <f t="shared" si="1"/>
        <v>-473250.96999999974</v>
      </c>
      <c r="I16" s="97"/>
      <c r="L16" s="135"/>
      <c r="M16" s="127">
        <v>473250.4</v>
      </c>
      <c r="N16" s="127">
        <f t="shared" si="0"/>
        <v>-0.5699999997159466</v>
      </c>
    </row>
    <row r="17" spans="1:14" ht="15">
      <c r="A17" s="15" t="s">
        <v>40</v>
      </c>
      <c r="B17" s="104" t="s">
        <v>31</v>
      </c>
      <c r="C17" s="14">
        <f>1336775723</f>
        <v>1336775723</v>
      </c>
      <c r="D17" s="105">
        <v>294090117.51</v>
      </c>
      <c r="E17" s="106">
        <f>C17-E39</f>
        <v>1263111041</v>
      </c>
      <c r="F17" s="105">
        <v>277883746.97</v>
      </c>
      <c r="G17" s="102"/>
      <c r="H17" s="107">
        <f t="shared" si="1"/>
        <v>-16206370.539999962</v>
      </c>
      <c r="I17" s="97"/>
      <c r="L17" s="135"/>
      <c r="M17" s="127">
        <v>16206228.501773193</v>
      </c>
      <c r="N17" s="127">
        <f t="shared" si="0"/>
        <v>-142.03822676837444</v>
      </c>
    </row>
    <row r="18" spans="1:14" ht="15">
      <c r="A18" s="15" t="s">
        <v>85</v>
      </c>
      <c r="B18" s="104" t="s">
        <v>31</v>
      </c>
      <c r="C18" s="14">
        <f>9981983703</f>
        <v>9981983703</v>
      </c>
      <c r="D18" s="105">
        <v>1496587918.14</v>
      </c>
      <c r="E18" s="106">
        <f>C18-E40</f>
        <v>8921869753</v>
      </c>
      <c r="F18" s="105">
        <v>1337646282.47</v>
      </c>
      <c r="G18" s="102"/>
      <c r="H18" s="107">
        <f t="shared" si="1"/>
        <v>-158941635.67000008</v>
      </c>
      <c r="I18" s="97"/>
      <c r="L18" s="135"/>
      <c r="M18" s="127">
        <v>158941740.88613722</v>
      </c>
      <c r="N18" s="127">
        <f t="shared" si="0"/>
        <v>105.2161371409893</v>
      </c>
    </row>
    <row r="19" spans="1:14" ht="15">
      <c r="A19" s="108" t="s">
        <v>87</v>
      </c>
      <c r="B19" s="104" t="s">
        <v>31</v>
      </c>
      <c r="C19" s="16">
        <f>236014684</f>
        <v>236014684</v>
      </c>
      <c r="D19" s="105">
        <v>115647035.55</v>
      </c>
      <c r="E19" s="16">
        <f>236014684-18974782</f>
        <v>217039902</v>
      </c>
      <c r="F19" s="105">
        <v>106349362.03</v>
      </c>
      <c r="G19" s="102"/>
      <c r="H19" s="107">
        <f t="shared" si="1"/>
        <v>-9297673.519999996</v>
      </c>
      <c r="I19" s="97"/>
      <c r="M19" s="127">
        <v>9297642.76</v>
      </c>
      <c r="N19" s="127">
        <f t="shared" si="0"/>
        <v>-30.759999996051192</v>
      </c>
    </row>
    <row r="20" spans="1:14" ht="15">
      <c r="A20" s="15" t="s">
        <v>12</v>
      </c>
      <c r="B20" s="121" t="s">
        <v>0</v>
      </c>
      <c r="C20" s="16">
        <f>9564250</f>
        <v>9564250</v>
      </c>
      <c r="D20" s="105">
        <v>6876323.08</v>
      </c>
      <c r="E20" s="106">
        <f>C20-E32</f>
        <v>9530323</v>
      </c>
      <c r="F20" s="105">
        <v>6851931.33</v>
      </c>
      <c r="G20" s="102"/>
      <c r="H20" s="107">
        <f t="shared" si="1"/>
        <v>-24391.75</v>
      </c>
      <c r="I20" s="97"/>
      <c r="L20" s="135"/>
      <c r="M20" s="127">
        <v>24391.751699999997</v>
      </c>
      <c r="N20" s="127">
        <f t="shared" si="0"/>
        <v>0.0016999999970721547</v>
      </c>
    </row>
    <row r="21" spans="1:9" ht="15">
      <c r="A21" s="109" t="s">
        <v>45</v>
      </c>
      <c r="B21" s="110"/>
      <c r="C21" s="111">
        <f>SUM(C11:C20)</f>
        <v>15161623468</v>
      </c>
      <c r="D21" s="111">
        <f>SUM(D11:D20)</f>
        <v>2382323098.87</v>
      </c>
      <c r="E21" s="111">
        <f>SUM(E11:E20)</f>
        <v>13780467876.23</v>
      </c>
      <c r="F21" s="111">
        <f>SUM(F11:F20)</f>
        <v>2167668360.96</v>
      </c>
      <c r="G21" s="102"/>
      <c r="H21" s="112">
        <f>SUM(H11:H20)</f>
        <v>-214654737.91000003</v>
      </c>
      <c r="I21" s="97"/>
    </row>
    <row r="22" spans="1:9" ht="15">
      <c r="A22" s="96"/>
      <c r="B22" s="90"/>
      <c r="C22" s="90"/>
      <c r="D22" s="90"/>
      <c r="E22" s="90"/>
      <c r="F22" s="90"/>
      <c r="G22" s="90"/>
      <c r="H22" s="90"/>
      <c r="I22" s="97"/>
    </row>
    <row r="23" spans="1:9" ht="15">
      <c r="A23" s="96"/>
      <c r="B23" s="90"/>
      <c r="C23" s="90"/>
      <c r="D23" s="90"/>
      <c r="E23" s="90"/>
      <c r="F23" s="90"/>
      <c r="G23" s="90"/>
      <c r="H23" s="126" t="e">
        <f>H21/#REF!</f>
        <v>#REF!</v>
      </c>
      <c r="I23" s="97"/>
    </row>
    <row r="24" spans="1:9" ht="15">
      <c r="A24" s="113"/>
      <c r="B24" s="114"/>
      <c r="C24" s="115"/>
      <c r="D24" s="115"/>
      <c r="E24" s="115"/>
      <c r="F24" s="115"/>
      <c r="G24" s="115"/>
      <c r="H24" s="115"/>
      <c r="I24" s="116"/>
    </row>
    <row r="28" spans="1:11" ht="15">
      <c r="A28" s="117"/>
      <c r="B28" s="117"/>
      <c r="C28" s="117"/>
      <c r="D28" s="117"/>
      <c r="E28" s="117"/>
      <c r="K28" s="127"/>
    </row>
    <row r="29" spans="1:11" ht="15">
      <c r="A29" s="118" t="s">
        <v>126</v>
      </c>
      <c r="B29" s="117"/>
      <c r="C29" s="117"/>
      <c r="D29" s="117"/>
      <c r="E29" s="117"/>
      <c r="K29" s="127"/>
    </row>
    <row r="30" spans="1:11" ht="15">
      <c r="A30" s="117"/>
      <c r="B30" s="117"/>
      <c r="C30" s="117"/>
      <c r="D30" s="117"/>
      <c r="E30" s="117"/>
      <c r="K30" s="127"/>
    </row>
    <row r="31" spans="1:5" ht="56.25">
      <c r="A31" s="119" t="s">
        <v>108</v>
      </c>
      <c r="B31" s="119" t="s">
        <v>121</v>
      </c>
      <c r="C31" s="120" t="s">
        <v>111</v>
      </c>
      <c r="D31" s="120" t="s">
        <v>112</v>
      </c>
      <c r="E31" s="120" t="s">
        <v>113</v>
      </c>
    </row>
    <row r="32" spans="1:5" ht="15">
      <c r="A32" s="124" t="s">
        <v>12</v>
      </c>
      <c r="B32" s="121" t="s">
        <v>0</v>
      </c>
      <c r="C32" s="123">
        <v>24391.751699999997</v>
      </c>
      <c r="D32" s="123">
        <v>24391.751699999997</v>
      </c>
      <c r="E32" s="122">
        <v>33927</v>
      </c>
    </row>
    <row r="33" spans="1:5" ht="15">
      <c r="A33" s="124" t="s">
        <v>11</v>
      </c>
      <c r="B33" s="121" t="s">
        <v>31</v>
      </c>
      <c r="C33" s="123">
        <v>672673.7539990032</v>
      </c>
      <c r="D33" s="123">
        <v>672673.7539990032</v>
      </c>
      <c r="E33" s="122">
        <v>3363368.77</v>
      </c>
    </row>
    <row r="34" spans="1:5" ht="15">
      <c r="A34" s="124" t="s">
        <v>62</v>
      </c>
      <c r="B34" s="121" t="s">
        <v>31</v>
      </c>
      <c r="C34" s="123">
        <v>5355571.19</v>
      </c>
      <c r="D34" s="123">
        <v>5355571.19</v>
      </c>
      <c r="E34" s="122">
        <v>26777860</v>
      </c>
    </row>
    <row r="35" spans="1:5" ht="15">
      <c r="A35" s="124" t="s">
        <v>63</v>
      </c>
      <c r="B35" s="121" t="s">
        <v>31</v>
      </c>
      <c r="C35" s="123">
        <v>856671.6</v>
      </c>
      <c r="D35" s="123">
        <v>856671.6</v>
      </c>
      <c r="E35" s="122">
        <v>4283358</v>
      </c>
    </row>
    <row r="36" spans="1:5" ht="15">
      <c r="A36" s="124" t="s">
        <v>64</v>
      </c>
      <c r="B36" s="121" t="s">
        <v>31</v>
      </c>
      <c r="C36" s="123">
        <v>473250.4</v>
      </c>
      <c r="D36" s="123">
        <v>473250.4</v>
      </c>
      <c r="E36" s="122">
        <v>2366252</v>
      </c>
    </row>
    <row r="37" spans="1:10" ht="15">
      <c r="A37" s="124" t="s">
        <v>28</v>
      </c>
      <c r="B37" s="121" t="s">
        <v>31</v>
      </c>
      <c r="C37" s="122">
        <v>26657.933223815373</v>
      </c>
      <c r="D37" s="123">
        <v>22392.663908004914</v>
      </c>
      <c r="E37" s="123">
        <v>1577412</v>
      </c>
      <c r="J37" s="17" t="s">
        <v>128</v>
      </c>
    </row>
    <row r="38" spans="1:10" ht="15">
      <c r="A38" s="124" t="s">
        <v>22</v>
      </c>
      <c r="B38" s="121" t="s">
        <v>31</v>
      </c>
      <c r="C38" s="123">
        <v>22799998.085601147</v>
      </c>
      <c r="D38" s="123">
        <v>22799998.085601147</v>
      </c>
      <c r="E38" s="122">
        <v>190000000</v>
      </c>
      <c r="J38" s="17" t="s">
        <v>128</v>
      </c>
    </row>
    <row r="39" spans="1:5" ht="15">
      <c r="A39" s="124" t="s">
        <v>40</v>
      </c>
      <c r="B39" s="121" t="s">
        <v>31</v>
      </c>
      <c r="C39" s="122">
        <v>16206228.501773193</v>
      </c>
      <c r="D39" s="123">
        <v>16206228.501773193</v>
      </c>
      <c r="E39" s="123">
        <v>73664682</v>
      </c>
    </row>
    <row r="40" spans="1:5" ht="15">
      <c r="A40" s="124" t="s">
        <v>85</v>
      </c>
      <c r="B40" s="121" t="s">
        <v>31</v>
      </c>
      <c r="C40" s="122">
        <v>158941740.88613722</v>
      </c>
      <c r="D40" s="123">
        <v>158941740.88613722</v>
      </c>
      <c r="E40" s="123">
        <v>1060113950</v>
      </c>
    </row>
    <row r="41" spans="1:6" ht="15">
      <c r="A41" s="124" t="s">
        <v>66</v>
      </c>
      <c r="B41" s="121" t="s">
        <v>31</v>
      </c>
      <c r="C41" s="123">
        <v>9135228.4</v>
      </c>
      <c r="D41" s="123">
        <v>9135228.4</v>
      </c>
      <c r="E41" s="123">
        <v>45676142.0006</v>
      </c>
      <c r="F41" s="125" t="s">
        <v>114</v>
      </c>
    </row>
    <row r="42" spans="1:6" ht="15">
      <c r="A42" s="124" t="s">
        <v>65</v>
      </c>
      <c r="B42" s="121" t="s">
        <v>31</v>
      </c>
      <c r="C42" s="123">
        <v>227763.94</v>
      </c>
      <c r="D42" s="123">
        <v>227763.94</v>
      </c>
      <c r="E42" s="122">
        <v>1138809</v>
      </c>
      <c r="F42" s="136" t="s">
        <v>123</v>
      </c>
    </row>
    <row r="43" spans="1:6" ht="15">
      <c r="A43" s="124" t="s">
        <v>32</v>
      </c>
      <c r="B43" s="121" t="s">
        <v>31</v>
      </c>
      <c r="C43" s="122">
        <v>12313834.22</v>
      </c>
      <c r="D43" s="123">
        <v>10343620.74</v>
      </c>
      <c r="E43" s="123">
        <v>57170665.4753</v>
      </c>
      <c r="F43" s="125" t="s">
        <v>114</v>
      </c>
    </row>
    <row r="44" spans="1:10" ht="15">
      <c r="A44" s="124" t="s">
        <v>57</v>
      </c>
      <c r="B44" s="121" t="s">
        <v>31</v>
      </c>
      <c r="C44" s="122">
        <v>2771340.97</v>
      </c>
      <c r="D44" s="123">
        <v>2327926.42</v>
      </c>
      <c r="E44" s="123">
        <v>28490597.9961</v>
      </c>
      <c r="F44" s="125" t="s">
        <v>114</v>
      </c>
      <c r="J44" s="17" t="s">
        <v>128</v>
      </c>
    </row>
    <row r="45" spans="1:6" ht="15">
      <c r="A45" s="124" t="s">
        <v>4</v>
      </c>
      <c r="B45" s="121" t="s">
        <v>31</v>
      </c>
      <c r="C45" s="122">
        <v>9260588.87</v>
      </c>
      <c r="D45" s="123">
        <v>7778894.65</v>
      </c>
      <c r="E45" s="123">
        <v>42093533.9999</v>
      </c>
      <c r="F45" s="136" t="s">
        <v>123</v>
      </c>
    </row>
    <row r="46" spans="1:6" ht="15">
      <c r="A46" s="124" t="s">
        <v>87</v>
      </c>
      <c r="B46" s="121" t="s">
        <v>31</v>
      </c>
      <c r="C46" s="122">
        <v>9297642.76</v>
      </c>
      <c r="D46" s="122">
        <v>9297642.76</v>
      </c>
      <c r="E46" s="123">
        <f>18974782</f>
        <v>18974782</v>
      </c>
      <c r="F46" s="136"/>
    </row>
    <row r="47" spans="1:6" ht="15">
      <c r="A47" s="124" t="s">
        <v>30</v>
      </c>
      <c r="B47" s="121" t="s">
        <v>0</v>
      </c>
      <c r="C47" s="122">
        <v>8403048.77</v>
      </c>
      <c r="D47" s="123">
        <v>8403048.77</v>
      </c>
      <c r="E47" s="123">
        <v>28291166</v>
      </c>
      <c r="F47" s="136" t="s">
        <v>125</v>
      </c>
    </row>
    <row r="48" spans="1:6" ht="15">
      <c r="A48" s="124" t="s">
        <v>33</v>
      </c>
      <c r="B48" s="121" t="s">
        <v>0</v>
      </c>
      <c r="C48" s="137">
        <v>158808</v>
      </c>
      <c r="D48" s="138">
        <v>150867.6</v>
      </c>
      <c r="E48" s="138">
        <v>151270688.4</v>
      </c>
      <c r="F48" s="136" t="s">
        <v>125</v>
      </c>
    </row>
    <row r="49" spans="1:6" ht="15">
      <c r="A49" s="124" t="s">
        <v>82</v>
      </c>
      <c r="B49" s="121" t="s">
        <v>0</v>
      </c>
      <c r="C49" s="122">
        <v>318951645.21</v>
      </c>
      <c r="D49" s="123">
        <v>318951645.21</v>
      </c>
      <c r="E49" s="123">
        <v>1586035033.38</v>
      </c>
      <c r="F49" s="136" t="s">
        <v>125</v>
      </c>
    </row>
    <row r="50" spans="1:6" ht="15">
      <c r="A50" s="124" t="s">
        <v>58</v>
      </c>
      <c r="B50" s="121" t="s">
        <v>0</v>
      </c>
      <c r="C50" s="122">
        <v>41939.37</v>
      </c>
      <c r="D50" s="123">
        <v>35229.07</v>
      </c>
      <c r="E50" s="123">
        <v>496312.1158</v>
      </c>
      <c r="F50" s="136" t="s">
        <v>125</v>
      </c>
    </row>
    <row r="51" spans="1:6" ht="15">
      <c r="A51" s="124" t="s">
        <v>81</v>
      </c>
      <c r="B51" s="121" t="s">
        <v>0</v>
      </c>
      <c r="C51" s="122">
        <v>3997665.65</v>
      </c>
      <c r="D51" s="123">
        <v>3997665.65</v>
      </c>
      <c r="E51" s="123">
        <v>29614469.368</v>
      </c>
      <c r="F51" s="136" t="s">
        <v>125</v>
      </c>
    </row>
    <row r="52" spans="1:6" ht="15">
      <c r="A52" s="124" t="s">
        <v>127</v>
      </c>
      <c r="B52" s="121" t="s">
        <v>0</v>
      </c>
      <c r="C52" s="122">
        <v>81.19</v>
      </c>
      <c r="D52" s="123">
        <v>68.2</v>
      </c>
      <c r="E52" s="123">
        <v>2879.8233</v>
      </c>
      <c r="F52" s="136" t="s">
        <v>125</v>
      </c>
    </row>
    <row r="53" spans="1:6" ht="15">
      <c r="A53" s="124" t="s">
        <v>41</v>
      </c>
      <c r="B53" s="121" t="s">
        <v>0</v>
      </c>
      <c r="C53" s="122">
        <v>37568759.8</v>
      </c>
      <c r="D53" s="123">
        <v>37568759.8</v>
      </c>
      <c r="E53" s="123">
        <v>250665138.76</v>
      </c>
      <c r="F53" s="136" t="s">
        <v>125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71</v>
      </c>
      <c r="B1" s="1" t="s">
        <v>72</v>
      </c>
      <c r="C1" s="1" t="s">
        <v>73</v>
      </c>
      <c r="D1" s="1" t="s">
        <v>74</v>
      </c>
      <c r="E1" s="1" t="s">
        <v>75</v>
      </c>
    </row>
    <row r="2" spans="1:5" ht="15">
      <c r="A2">
        <v>1</v>
      </c>
      <c r="B2">
        <v>2</v>
      </c>
      <c r="C2">
        <v>26</v>
      </c>
      <c r="D2">
        <v>53</v>
      </c>
      <c r="E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2019-04-05T06:58:33Z</cp:lastPrinted>
  <dcterms:created xsi:type="dcterms:W3CDTF">2010-07-16T10:23:51Z</dcterms:created>
  <dcterms:modified xsi:type="dcterms:W3CDTF">2019-05-13T09:22:26Z</dcterms:modified>
  <cp:category/>
  <cp:version/>
  <cp:contentType/>
  <cp:contentStatus/>
</cp:coreProperties>
</file>